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781" activeTab="0"/>
  </bookViews>
  <sheets>
    <sheet name="様式1" sheetId="1" r:id="rId1"/>
    <sheet name="様式2" sheetId="2" r:id="rId2"/>
    <sheet name="様式3" sheetId="3" r:id="rId3"/>
    <sheet name="様式4" sheetId="4" r:id="rId4"/>
    <sheet name="様式5" sheetId="5" r:id="rId5"/>
    <sheet name="返済ｼﾐｭﾚｰｼｮﾝ(元金均等)" sheetId="6" r:id="rId6"/>
    <sheet name="例(様式1)" sheetId="7" r:id="rId7"/>
    <sheet name="例(様式2)" sheetId="8" r:id="rId8"/>
    <sheet name="例(様式3)" sheetId="9" r:id="rId9"/>
    <sheet name="例(様式4)" sheetId="10" r:id="rId10"/>
    <sheet name="例(様式5)" sheetId="11" r:id="rId11"/>
  </sheets>
  <definedNames>
    <definedName name="_xlfn.IFERROR" hidden="1">#NAME?</definedName>
    <definedName name="_xlnm.Print_Area" localSheetId="0">'様式1'!$A$1:$H$31</definedName>
    <definedName name="_xlnm.Print_Area" localSheetId="1">'様式2'!$A$1:$O$51</definedName>
    <definedName name="_xlnm.Print_Area" localSheetId="2">'様式3'!$A$1:$K$39</definedName>
    <definedName name="_xlnm.Print_Area" localSheetId="7">'例(様式2)'!$A$1:$O$49</definedName>
    <definedName name="_xlnm.Print_Area" localSheetId="8">'例(様式3)'!$A$1:$J$38</definedName>
  </definedNames>
  <calcPr fullCalcOnLoad="1"/>
</workbook>
</file>

<file path=xl/sharedStrings.xml><?xml version="1.0" encoding="utf-8"?>
<sst xmlns="http://schemas.openxmlformats.org/spreadsheetml/2006/main" count="620" uniqueCount="275">
  <si>
    <t>※設備、運転資金、商品仕入、人件費等、資金使途を明確にすること</t>
  </si>
  <si>
    <t>・売上高</t>
  </si>
  <si>
    <t>【様式１】　資金計画</t>
  </si>
  <si>
    <t>従業員C</t>
  </si>
  <si>
    <t>⑦資金残高（前月残高+⑥）</t>
  </si>
  <si>
    <t>金額</t>
  </si>
  <si>
    <t>【様式２】　収支計画（１年目）</t>
  </si>
  <si>
    <t>借入金</t>
  </si>
  <si>
    <t>(単位:千円)</t>
  </si>
  <si>
    <t>・２年目</t>
  </si>
  <si>
    <t>必要な資金</t>
  </si>
  <si>
    <t>(○○銀行××支店)</t>
  </si>
  <si>
    <t>１年目　年間返済額計</t>
  </si>
  <si>
    <t>自己資金</t>
  </si>
  <si>
    <t>⑧</t>
  </si>
  <si>
    <t>調達の方法</t>
  </si>
  <si>
    <t>運転資金</t>
  </si>
  <si>
    <t>⑦資金残高(前年残高+⑥)</t>
  </si>
  <si>
    <t>自己資金小計③</t>
  </si>
  <si>
    <t>元金据置：</t>
  </si>
  <si>
    <t>預金</t>
  </si>
  <si>
    <t>開始資金残高</t>
  </si>
  <si>
    <t>　自己資金</t>
  </si>
  <si>
    <t>　両親・親族からの借入</t>
  </si>
  <si>
    <t>⑤小計</t>
  </si>
  <si>
    <t>年数</t>
  </si>
  <si>
    <t>事務所家賃</t>
  </si>
  <si>
    <t>　その他（　　　　　　　）</t>
  </si>
  <si>
    <t>現場スタッフ
（○○店）</t>
  </si>
  <si>
    <t>年＝</t>
  </si>
  <si>
    <t>①売上高</t>
  </si>
  <si>
    <t>預金</t>
  </si>
  <si>
    <t>支払済領収証</t>
  </si>
  <si>
    <t>・返済額</t>
  </si>
  <si>
    <t>創業者支援資金返済シミュレーション</t>
  </si>
  <si>
    <t>・経費　</t>
  </si>
  <si>
    <t>法人税等</t>
  </si>
  <si>
    <t>⑦</t>
  </si>
  <si>
    <t>運転資金小計①</t>
  </si>
  <si>
    <t>設備資金</t>
  </si>
  <si>
    <t>営業</t>
  </si>
  <si>
    <t>1月</t>
  </si>
  <si>
    <t>金融機関借入希望額</t>
  </si>
  <si>
    <t>④収支(①-②-③)</t>
  </si>
  <si>
    <t>設備資金小計②</t>
  </si>
  <si>
    <t>借入金小計④</t>
  </si>
  <si>
    <t>償還利息</t>
  </si>
  <si>
    <t>（１）売上高、売上原価、経費等の算出根拠</t>
  </si>
  <si>
    <t>４年目　年間返済額計</t>
  </si>
  <si>
    <t>⑤</t>
  </si>
  <si>
    <t>合計(①+②)</t>
  </si>
  <si>
    <t>合計(③+④)</t>
  </si>
  <si>
    <t>冷蔵設備</t>
  </si>
  <si>
    <t>駐車場代</t>
  </si>
  <si>
    <t>交通費</t>
  </si>
  <si>
    <t>　月</t>
  </si>
  <si>
    <t>合計</t>
  </si>
  <si>
    <t>家賃</t>
  </si>
  <si>
    <t>１年目</t>
  </si>
  <si>
    <t>売上高</t>
  </si>
  <si>
    <t>※項目は適宜追加・削除してご利用ください</t>
  </si>
  <si>
    <t>①売上高計</t>
  </si>
  <si>
    <t>③経費計</t>
  </si>
  <si>
    <t>取締役</t>
  </si>
  <si>
    <t>通信費</t>
  </si>
  <si>
    <t>消耗品費</t>
  </si>
  <si>
    <t>売上原価</t>
  </si>
  <si>
    <t>②売上原価計</t>
  </si>
  <si>
    <t>・経費　売上増加に伴い、光熱費、通信費</t>
  </si>
  <si>
    <t>人件費</t>
  </si>
  <si>
    <t>法定福利費</t>
  </si>
  <si>
    <t>２年目</t>
  </si>
  <si>
    <t>光熱費</t>
  </si>
  <si>
    <t>別紙、返済シミュレーションより算出し転記した。</t>
  </si>
  <si>
    <t>経費</t>
  </si>
  <si>
    <t>法人税等</t>
  </si>
  <si>
    <t>消耗品費</t>
  </si>
  <si>
    <t>支払元金</t>
  </si>
  <si>
    <t>事務用品</t>
  </si>
  <si>
    <t>事務用品等消耗品費</t>
  </si>
  <si>
    <t>その他経費</t>
  </si>
  <si>
    <t>※以下、減価償却資産</t>
  </si>
  <si>
    <t>②売上原価</t>
  </si>
  <si>
    <t>・経費　売上増加に伴い、アルバイトを1名</t>
  </si>
  <si>
    <t>車両</t>
  </si>
  <si>
    <t>機械装置</t>
  </si>
  <si>
    <t>返済額</t>
  </si>
  <si>
    <t>増員、人件費が増加。</t>
  </si>
  <si>
    <t>⑥返済余力(④-⑤)</t>
  </si>
  <si>
    <t>支払利息</t>
  </si>
  <si>
    <t>・売上高　</t>
  </si>
  <si>
    <t>店舗契約</t>
  </si>
  <si>
    <t>・売上原価</t>
  </si>
  <si>
    <t>【様式３】　収支計画（２年目・３年目）</t>
  </si>
  <si>
    <t>・３年目</t>
  </si>
  <si>
    <t>代表取締役</t>
  </si>
  <si>
    <t>従業員住宅</t>
  </si>
  <si>
    <t>※減価償却資産の購入</t>
  </si>
  <si>
    <t>パソコン・電話機・FAX等</t>
  </si>
  <si>
    <t>④利益(①-②-③)</t>
  </si>
  <si>
    <t>（２）売上高、売上原価、経費等の算出根拠</t>
  </si>
  <si>
    <t>（３）売上高、売上原価、経費等の算出根拠</t>
  </si>
  <si>
    <t>雑貨販売:客単価2千円× 4名= 8千円</t>
  </si>
  <si>
    <t>・返済額　返済ｼﾐｭﾚｰｼｮﾝより転記。</t>
  </si>
  <si>
    <t>【様式４】</t>
  </si>
  <si>
    <t>損　益　計　画　書</t>
  </si>
  <si>
    <t>（単位 ： 千円）</t>
  </si>
  <si>
    <t>科目</t>
  </si>
  <si>
    <r>
      <t>　</t>
    </r>
    <r>
      <rPr>
        <sz val="10"/>
        <color indexed="10"/>
        <rFont val="ＭＳ ゴシック"/>
        <family val="3"/>
      </rPr>
      <t>↑予定利率</t>
    </r>
    <r>
      <rPr>
        <sz val="9"/>
        <color indexed="10"/>
        <rFont val="ＭＳ Ｐゴシック"/>
        <family val="3"/>
      </rPr>
      <t>を入力すると自動的に計算します</t>
    </r>
  </si>
  <si>
    <t>３年目</t>
  </si>
  <si>
    <t>5月</t>
  </si>
  <si>
    <t>令和  年
(Ｒ  / ～Ｒ  / )</t>
  </si>
  <si>
    <t>売　上　</t>
  </si>
  <si>
    <t>○○</t>
  </si>
  <si>
    <t>カ月</t>
  </si>
  <si>
    <t>○○事業</t>
  </si>
  <si>
    <t>①</t>
  </si>
  <si>
    <t>売　上　合　計</t>
  </si>
  <si>
    <t>②</t>
  </si>
  <si>
    <t>売　上　原　価　</t>
  </si>
  <si>
    <t>7月</t>
  </si>
  <si>
    <t>③</t>
  </si>
  <si>
    <t>平均月商2,400千円を見込む。</t>
  </si>
  <si>
    <r>
      <t>売</t>
    </r>
    <r>
      <rPr>
        <sz val="11"/>
        <color indexed="8"/>
        <rFont val="HG丸ｺﾞｼｯｸM-PRO"/>
        <family val="3"/>
      </rPr>
      <t>　上　総　利　益</t>
    </r>
    <r>
      <rPr>
        <sz val="10"/>
        <color indexed="8"/>
        <rFont val="HG丸ｺﾞｼｯｸM-PRO"/>
        <family val="3"/>
      </rPr>
      <t>　（①-②）</t>
    </r>
  </si>
  <si>
    <t>④</t>
  </si>
  <si>
    <r>
      <t>売</t>
    </r>
    <r>
      <rPr>
        <sz val="11"/>
        <color indexed="8"/>
        <rFont val="HG丸ｺﾞｼｯｸM-PRO"/>
        <family val="3"/>
      </rPr>
      <t>　上　総　利　益　率</t>
    </r>
    <r>
      <rPr>
        <sz val="10"/>
        <color indexed="8"/>
        <rFont val="HG丸ｺﾞｼｯｸM-PRO"/>
        <family val="3"/>
      </rPr>
      <t>（③/①）</t>
    </r>
  </si>
  <si>
    <t>販売費及び一般管理費</t>
  </si>
  <si>
    <t>役員報酬（※）</t>
  </si>
  <si>
    <t>従業員人件費（※）</t>
  </si>
  <si>
    <t>地代家賃（事務所）</t>
  </si>
  <si>
    <t>人件費:月500千円、光熱費:月75千円、</t>
  </si>
  <si>
    <t>地代家賃（　　　　　　　　　）</t>
  </si>
  <si>
    <t>5年目</t>
  </si>
  <si>
    <t>単位：千円</t>
  </si>
  <si>
    <t>水道光熱費（事務所）</t>
  </si>
  <si>
    <t>水道光熱費（　　　　　　　　　）</t>
  </si>
  <si>
    <t>また光熱費、通信費とも2年目比月</t>
  </si>
  <si>
    <t>(店舗賃貸契約・敷金等)</t>
  </si>
  <si>
    <t>事務用品費</t>
  </si>
  <si>
    <t>減価償却費</t>
  </si>
  <si>
    <t>※項目は適宜追加・削除してご利用ください</t>
  </si>
  <si>
    <t>販売費及び一般管理費計</t>
  </si>
  <si>
    <t>⑥</t>
  </si>
  <si>
    <t>⑨</t>
  </si>
  <si>
    <r>
      <t>営</t>
    </r>
    <r>
      <rPr>
        <sz val="11"/>
        <color indexed="8"/>
        <rFont val="HG丸ｺﾞｼｯｸM-PRO"/>
        <family val="3"/>
      </rPr>
      <t xml:space="preserve">　業　利　益 </t>
    </r>
    <r>
      <rPr>
        <sz val="10"/>
        <color indexed="8"/>
        <rFont val="HG丸ｺﾞｼｯｸM-PRO"/>
        <family val="3"/>
      </rPr>
      <t>（③-⑤）</t>
    </r>
  </si>
  <si>
    <t>営　業　外　収　入</t>
  </si>
  <si>
    <t>広告費:月130千円(=新聞チラシ月50千円、雑誌広告月80千円)</t>
  </si>
  <si>
    <t>営　業　外　支　出</t>
  </si>
  <si>
    <r>
      <t>経</t>
    </r>
    <r>
      <rPr>
        <sz val="11"/>
        <color indexed="8"/>
        <rFont val="HG丸ｺﾞｼｯｸM-PRO"/>
        <family val="3"/>
      </rPr>
      <t>　常　利　益　</t>
    </r>
    <r>
      <rPr>
        <sz val="10"/>
        <color indexed="8"/>
        <rFont val="HG丸ｺﾞｼｯｸM-PRO"/>
        <family val="3"/>
      </rPr>
      <t>（⑥＋⑦-⑧）</t>
    </r>
  </si>
  <si>
    <t>⑩</t>
  </si>
  <si>
    <r>
      <t>法</t>
    </r>
    <r>
      <rPr>
        <sz val="11"/>
        <color indexed="8"/>
        <rFont val="HG丸ｺﾞｼｯｸM-PRO"/>
        <family val="3"/>
      </rPr>
      <t>　人　税　等　</t>
    </r>
    <r>
      <rPr>
        <sz val="10"/>
        <color indexed="8"/>
        <rFont val="HG丸ｺﾞｼｯｸM-PRO"/>
        <family val="3"/>
      </rPr>
      <t>（経常利益の４０％）</t>
    </r>
  </si>
  <si>
    <t>生花販売:客単価3千円×24名=72千円</t>
  </si>
  <si>
    <t>⑪</t>
  </si>
  <si>
    <r>
      <t>当</t>
    </r>
    <r>
      <rPr>
        <sz val="11"/>
        <color indexed="8"/>
        <rFont val="HG丸ｺﾞｼｯｸM-PRO"/>
        <family val="3"/>
      </rPr>
      <t>　期　利　益　</t>
    </r>
    <r>
      <rPr>
        <sz val="10"/>
        <color indexed="8"/>
        <rFont val="HG丸ｺﾞｼｯｸM-PRO"/>
        <family val="3"/>
      </rPr>
      <t>（⑨-⑩）</t>
    </r>
  </si>
  <si>
    <t>※「役員報酬」・「従業員人件費」の内訳は、別紙「雇用計画」をご参照ください。</t>
  </si>
  <si>
    <t>【様式５】　雇用計画書</t>
  </si>
  <si>
    <t>役員報酬</t>
  </si>
  <si>
    <t>種類</t>
  </si>
  <si>
    <t>氏名</t>
  </si>
  <si>
    <t>職種</t>
  </si>
  <si>
    <t>令和  年</t>
  </si>
  <si>
    <t>：</t>
  </si>
  <si>
    <t>(Ｒ  / ～Ｒ  / )</t>
  </si>
  <si>
    <t>3年目</t>
  </si>
  <si>
    <t>算定根拠</t>
  </si>
  <si>
    <t>計</t>
  </si>
  <si>
    <t>雇用計画（従業員人件費支払計画）</t>
  </si>
  <si>
    <t>ｲﾝｷｭﾍﾞｰｼｮﾝﾙｰﾑ
常勤スタッフ</t>
  </si>
  <si>
    <t>従業員E</t>
  </si>
  <si>
    <t>現場スタッフ
（　　　　）</t>
  </si>
  <si>
    <t>従　業　員　人　件　費　合　計</t>
  </si>
  <si>
    <t>１</t>
  </si>
  <si>
    <t>＜条件＞</t>
  </si>
  <si>
    <t>借入期間７年元金据置半年、元金均等払いの場合</t>
  </si>
  <si>
    <t>※左記以外の条件には対応しておりません。</t>
  </si>
  <si>
    <r>
      <t>　</t>
    </r>
    <r>
      <rPr>
        <sz val="9"/>
        <color indexed="10"/>
        <rFont val="ＭＳ Ｐゴシック"/>
        <family val="3"/>
      </rPr>
      <t>↓借入希望額を入力すると自動的に計算します</t>
    </r>
  </si>
  <si>
    <t>借入金額</t>
  </si>
  <si>
    <t>円</t>
  </si>
  <si>
    <t>借入期間：</t>
  </si>
  <si>
    <t>月商の40％を売上原価と予想する。</t>
  </si>
  <si>
    <t>据置後元金</t>
  </si>
  <si>
    <t>融資利率</t>
  </si>
  <si>
    <t>元金償還期間：</t>
  </si>
  <si>
    <t>当たり各5千円づつ増加すると予想。</t>
  </si>
  <si>
    <t>返済回数</t>
  </si>
  <si>
    <t>償還元金</t>
  </si>
  <si>
    <t>借入残高</t>
  </si>
  <si>
    <t>元利金償還額</t>
  </si>
  <si>
    <t>備考</t>
  </si>
  <si>
    <t>1年目</t>
  </si>
  <si>
    <t>光 熱 費 60千円×3ヶ月</t>
  </si>
  <si>
    <t>支払利息</t>
  </si>
  <si>
    <t>4年目</t>
  </si>
  <si>
    <t>返済額</t>
  </si>
  <si>
    <t>店舗賃貸契約</t>
  </si>
  <si>
    <t>2年目</t>
  </si>
  <si>
    <t>２年目　年間返済額計</t>
  </si>
  <si>
    <t>３年目　年間返済額計</t>
  </si>
  <si>
    <t>５年目　年間返済額計</t>
  </si>
  <si>
    <t>6年目</t>
  </si>
  <si>
    <t>６年目　年間返済額計</t>
  </si>
  <si>
    <t>7年目</t>
  </si>
  <si>
    <t>仕入資金800千円×3ヶ月</t>
  </si>
  <si>
    <t>７年目　年間返済額計</t>
  </si>
  <si>
    <t>人件費:月給200千円×従業員2名=400千円</t>
  </si>
  <si>
    <t>※</t>
  </si>
  <si>
    <t>7月</t>
  </si>
  <si>
    <t>返済額はあくまでも目安です。端数調整、支払日が祝日等の理由により返済額は若干変動します。</t>
  </si>
  <si>
    <t>２</t>
  </si>
  <si>
    <t>沖縄県信用保証協会保証料算出シミュレーション</t>
  </si>
  <si>
    <t>●</t>
  </si>
  <si>
    <t>保証料率が</t>
  </si>
  <si>
    <t>で上記返済条件の場合、以下の保証料を沖縄県信用保証協会に別途支払う必要があります。</t>
  </si>
  <si>
    <t>保証料</t>
  </si>
  <si>
    <t>円</t>
  </si>
  <si>
    <t>融資利率や保証料率は年度毎もしくは年度の途中において変更される場合があります。また、保証料算出条件が変更される場合もありますのであらかじめご了承ください。</t>
  </si>
  <si>
    <t>人 件 費400千円×3ヶ月</t>
  </si>
  <si>
    <t>家　　 賃200千円×3ヶ月</t>
  </si>
  <si>
    <t>通 信 費 50千円×3ヶ月</t>
  </si>
  <si>
    <t>広告宣伝費130千円×3ヶ月</t>
  </si>
  <si>
    <t>借入希望額</t>
  </si>
  <si>
    <t>(敷金・礼金・手数料・保険料)</t>
  </si>
  <si>
    <t>3月</t>
  </si>
  <si>
    <t>店舗内装工事費</t>
  </si>
  <si>
    <t>机・イス・カウンター</t>
  </si>
  <si>
    <t>車両１台</t>
  </si>
  <si>
    <t>1月</t>
  </si>
  <si>
    <t>会議費</t>
  </si>
  <si>
    <t>2月</t>
  </si>
  <si>
    <t>4月</t>
  </si>
  <si>
    <t>5月</t>
  </si>
  <si>
    <t>日商80千円の内訳</t>
  </si>
  <si>
    <t>6月</t>
  </si>
  <si>
    <t>8月</t>
  </si>
  <si>
    <t>9月</t>
  </si>
  <si>
    <t>広告費</t>
  </si>
  <si>
    <t>10月</t>
  </si>
  <si>
    <t>11月</t>
  </si>
  <si>
    <t>12月</t>
  </si>
  <si>
    <t>店舗改装費</t>
  </si>
  <si>
    <t>6月</t>
  </si>
  <si>
    <t>8月</t>
  </si>
  <si>
    <t>9月</t>
  </si>
  <si>
    <t>10月</t>
  </si>
  <si>
    <t>11月</t>
  </si>
  <si>
    <t>12月</t>
  </si>
  <si>
    <t>2月</t>
  </si>
  <si>
    <t>3月</t>
  </si>
  <si>
    <t>4月</t>
  </si>
  <si>
    <t>初年度平均月商2,000千円と予想する。(=日商80千円×25日)</t>
  </si>
  <si>
    <t>(売上原価率40％=仕入原価率38％+商品廃棄ロス率2％)</t>
  </si>
  <si>
    <t>・経費</t>
  </si>
  <si>
    <t>経費内訳については、以下のとおりと予想する。</t>
  </si>
  <si>
    <t>家　賃:月200千円</t>
  </si>
  <si>
    <t>光熱費:月60千円</t>
  </si>
  <si>
    <t>通信費:月50千円</t>
  </si>
  <si>
    <t>従業員F</t>
  </si>
  <si>
    <t>消耗品費:20千円(事務用品・備品等　初回月のみ)</t>
  </si>
  <si>
    <t>機械装置</t>
  </si>
  <si>
    <t>・売上高　初年度に比べ10％増加を予想。</t>
  </si>
  <si>
    <t>・売上高　2年目に比べ9％増加を予想。</t>
  </si>
  <si>
    <t>平均月商2,200千円を見込む。</t>
  </si>
  <si>
    <t>とも初年度比月当たり各10千円づつ</t>
  </si>
  <si>
    <t>増加すると予想。光熱費:月70千円、</t>
  </si>
  <si>
    <t>通信費:月60千円を見込む。</t>
  </si>
  <si>
    <t>通信費:月65千円を見込む。</t>
  </si>
  <si>
    <t>月額○万円×○ヶ月</t>
  </si>
  <si>
    <t>役員A</t>
  </si>
  <si>
    <t>役員B</t>
  </si>
  <si>
    <t>従業員A</t>
  </si>
  <si>
    <t>従業員B</t>
  </si>
  <si>
    <t>経理事務</t>
  </si>
  <si>
    <t>従業員D</t>
  </si>
  <si>
    <t>現場責任者</t>
  </si>
  <si>
    <t>生産スタッフ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</si>
</sst>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8.25"/>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8.25"/>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Ｐゴシック"/>
      <family val="3"/>
    </font>
    <font>
      <i/>
      <sz val="12"/>
      <name val="ＭＳ Ｐゴシック"/>
      <family val="3"/>
    </font>
    <font>
      <sz val="10"/>
      <name val="ＭＳ Ｐゴシック"/>
      <family val="3"/>
    </font>
    <font>
      <sz val="9"/>
      <name val="ＭＳ Ｐゴシック"/>
      <family val="3"/>
    </font>
    <font>
      <sz val="8"/>
      <name val="ＭＳ Ｐゴシック"/>
      <family val="3"/>
    </font>
    <font>
      <sz val="12"/>
      <name val="ＭＳ Ｐ明朝"/>
      <family val="1"/>
    </font>
    <font>
      <sz val="10"/>
      <color indexed="8"/>
      <name val="HG丸ｺﾞｼｯｸM-PRO"/>
      <family val="3"/>
    </font>
    <font>
      <sz val="12"/>
      <color indexed="8"/>
      <name val="HG丸ｺﾞｼｯｸM-PRO"/>
      <family val="3"/>
    </font>
    <font>
      <sz val="14"/>
      <color indexed="8"/>
      <name val="HG丸ｺﾞｼｯｸM-PRO"/>
      <family val="3"/>
    </font>
    <font>
      <sz val="8"/>
      <color indexed="8"/>
      <name val="HG丸ｺﾞｼｯｸM-PRO"/>
      <family val="3"/>
    </font>
    <font>
      <sz val="11"/>
      <color indexed="8"/>
      <name val="HG丸ｺﾞｼｯｸM-PRO"/>
      <family val="3"/>
    </font>
    <font>
      <sz val="6"/>
      <color indexed="8"/>
      <name val="HG丸ｺﾞｼｯｸM-PRO"/>
      <family val="3"/>
    </font>
    <font>
      <sz val="9"/>
      <color indexed="8"/>
      <name val="HG丸ｺﾞｼｯｸM-PRO"/>
      <family val="3"/>
    </font>
    <font>
      <sz val="8"/>
      <color indexed="8"/>
      <name val="ＭＳ Ｐゴシック"/>
      <family val="3"/>
    </font>
    <font>
      <sz val="14"/>
      <color indexed="8"/>
      <name val="AR P丸ゴシック体M"/>
      <family val="3"/>
    </font>
    <font>
      <sz val="11"/>
      <color indexed="8"/>
      <name val="AR P丸ゴシック体M"/>
      <family val="3"/>
    </font>
    <font>
      <sz val="10"/>
      <color indexed="8"/>
      <name val="AR P丸ゴシック体M"/>
      <family val="3"/>
    </font>
    <font>
      <sz val="8"/>
      <color indexed="8"/>
      <name val="AR P丸ゴシック体M"/>
      <family val="3"/>
    </font>
    <font>
      <sz val="10"/>
      <name val="ＭＳ ゴシック"/>
      <family val="3"/>
    </font>
    <font>
      <sz val="10"/>
      <color indexed="10"/>
      <name val="ＭＳ ゴシック"/>
      <family val="3"/>
    </font>
    <font>
      <sz val="11"/>
      <name val="ＭＳ Ｐ明朝"/>
      <family val="1"/>
    </font>
    <font>
      <sz val="6"/>
      <name val="ＭＳ Ｐゴシック"/>
      <family val="3"/>
    </font>
    <font>
      <sz val="9"/>
      <color indexed="10"/>
      <name val="ＭＳ Ｐゴシック"/>
      <family val="3"/>
    </font>
    <font>
      <b/>
      <sz val="16"/>
      <color indexed="8"/>
      <name val="HG丸ｺﾞｼｯｸM-PRO"/>
      <family val="3"/>
    </font>
    <font>
      <sz val="10"/>
      <color indexed="12"/>
      <name val="ＭＳ Ｐゴシック"/>
      <family val="3"/>
    </font>
    <font>
      <u val="single"/>
      <sz val="10"/>
      <color indexed="10"/>
      <name val="ＭＳ Ｐゴシック"/>
      <family val="3"/>
    </font>
    <font>
      <sz val="10"/>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medium"/>
      <top style="medium"/>
      <bottom style="thin"/>
    </border>
    <border>
      <left>
        <color indexed="63"/>
      </left>
      <right style="medium"/>
      <top style="medium"/>
      <bottom style="thin"/>
    </border>
    <border>
      <left style="hair"/>
      <right style="medium"/>
      <top style="thin"/>
      <bottom style="thin"/>
    </border>
    <border>
      <left>
        <color indexed="63"/>
      </left>
      <right style="medium"/>
      <top style="thin"/>
      <bottom style="thin"/>
    </border>
    <border>
      <left style="hair"/>
      <right style="medium"/>
      <top>
        <color indexed="63"/>
      </top>
      <bottom>
        <color indexed="63"/>
      </bottom>
    </border>
    <border>
      <left style="medium"/>
      <right>
        <color indexed="63"/>
      </right>
      <top>
        <color indexed="63"/>
      </top>
      <bottom>
        <color indexed="63"/>
      </bottom>
    </border>
    <border>
      <left>
        <color indexed="63"/>
      </left>
      <right style="hair"/>
      <top>
        <color indexed="63"/>
      </top>
      <bottom>
        <color indexed="63"/>
      </bottom>
    </border>
    <border>
      <left>
        <color indexed="63"/>
      </left>
      <right style="medium"/>
      <top>
        <color indexed="63"/>
      </top>
      <bottom>
        <color indexed="63"/>
      </bottom>
    </border>
    <border>
      <left>
        <color indexed="63"/>
      </left>
      <right style="medium"/>
      <top style="hair"/>
      <bottom style="thin"/>
    </border>
    <border>
      <left style="hair"/>
      <right style="medium"/>
      <top style="hair"/>
      <bottom style="thin"/>
    </border>
    <border>
      <left style="hair"/>
      <right style="medium"/>
      <top style="hair"/>
      <bottom style="medium"/>
    </border>
    <border>
      <left>
        <color indexed="63"/>
      </left>
      <right style="medium"/>
      <top style="hair"/>
      <bottom style="medium"/>
    </border>
    <border>
      <left style="hair"/>
      <right style="medium"/>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medium"/>
      <bottom style="thin"/>
    </border>
    <border>
      <left style="thin"/>
      <right>
        <color indexed="63"/>
      </right>
      <top style="thin"/>
      <bottom>
        <color indexed="63"/>
      </bottom>
    </border>
    <border>
      <left style="thin"/>
      <right style="thin"/>
      <top style="thin"/>
      <bottom style="hair"/>
    </border>
    <border>
      <left style="thin"/>
      <right>
        <color indexed="63"/>
      </right>
      <top style="thin"/>
      <bottom style="hair"/>
    </border>
    <border>
      <left style="medium"/>
      <right style="medium"/>
      <top style="thin"/>
      <bottom style="hair"/>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medium"/>
      <right style="medium"/>
      <top style="hair"/>
      <bottom style="thin"/>
    </border>
    <border>
      <left style="thin"/>
      <right style="thin"/>
      <top>
        <color indexed="63"/>
      </top>
      <bottom>
        <color indexed="63"/>
      </bottom>
    </border>
    <border>
      <left style="medium"/>
      <right style="medium"/>
      <top>
        <color indexed="63"/>
      </top>
      <bottom>
        <color indexed="63"/>
      </bottom>
    </border>
    <border>
      <left style="thin"/>
      <right style="thin"/>
      <top style="hair"/>
      <bottom>
        <color indexed="63"/>
      </bottom>
    </border>
    <border>
      <left style="thin"/>
      <right>
        <color indexed="63"/>
      </right>
      <top style="hair"/>
      <bottom>
        <color indexed="63"/>
      </bottom>
    </border>
    <border>
      <left style="medium"/>
      <right style="medium"/>
      <top style="hair"/>
      <bottom>
        <color indexed="63"/>
      </bottom>
    </border>
    <border>
      <left style="medium"/>
      <right style="medium"/>
      <top style="thin"/>
      <bottom style="thin"/>
    </border>
    <border>
      <left style="thin"/>
      <right style="thin"/>
      <top>
        <color indexed="63"/>
      </top>
      <bottom style="hair"/>
    </border>
    <border>
      <left style="thin"/>
      <right>
        <color indexed="63"/>
      </right>
      <top>
        <color indexed="63"/>
      </top>
      <bottom style="hair"/>
    </border>
    <border>
      <left style="medium"/>
      <right style="medium"/>
      <top style="hair"/>
      <bottom style="hair"/>
    </border>
    <border>
      <left style="thin"/>
      <right style="thin"/>
      <top style="hair"/>
      <bottom style="hair"/>
    </border>
    <border>
      <left style="thin"/>
      <right>
        <color indexed="63"/>
      </right>
      <top style="hair"/>
      <bottom style="hair"/>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style="medium"/>
      <top>
        <color indexed="63"/>
      </top>
      <bottom style="thin"/>
    </border>
    <border>
      <left style="thin"/>
      <right style="thin"/>
      <top style="thin"/>
      <bottom>
        <color indexed="63"/>
      </bottom>
    </border>
    <border>
      <left style="medium"/>
      <right style="medium"/>
      <top style="thin"/>
      <bottom>
        <color indexed="63"/>
      </bottom>
    </border>
    <border>
      <left style="medium"/>
      <right style="medium"/>
      <top>
        <color indexed="63"/>
      </top>
      <bottom style="medium"/>
    </border>
    <border>
      <left style="medium"/>
      <right style="medium"/>
      <top style="medium"/>
      <bottom style="medium"/>
    </border>
    <border>
      <left style="thin"/>
      <right style="hair"/>
      <top style="thin"/>
      <bottom>
        <color indexed="63"/>
      </bottom>
    </border>
    <border>
      <left style="thin"/>
      <right style="hair"/>
      <top>
        <color indexed="63"/>
      </top>
      <bottom>
        <color indexed="63"/>
      </bottom>
    </border>
    <border>
      <left style="thin"/>
      <right style="hair"/>
      <top style="thin"/>
      <bottom style="thin"/>
    </border>
    <border>
      <left style="hair"/>
      <right style="thin"/>
      <top style="thin"/>
      <bottom style="thin"/>
    </border>
    <border>
      <left style="thin"/>
      <right style="hair"/>
      <top>
        <color indexed="63"/>
      </top>
      <bottom style="hair"/>
    </border>
    <border>
      <left style="hair"/>
      <right style="thin"/>
      <top>
        <color indexed="63"/>
      </top>
      <bottom style="hair"/>
    </border>
    <border>
      <left style="hair"/>
      <right style="medium"/>
      <top>
        <color indexed="63"/>
      </top>
      <bottom style="hair"/>
    </border>
    <border>
      <left style="hair"/>
      <right style="thin"/>
      <top style="hair"/>
      <bottom style="hair"/>
    </border>
    <border>
      <left style="hair"/>
      <right style="medium"/>
      <top style="hair"/>
      <bottom style="hair"/>
    </border>
    <border>
      <left style="hair"/>
      <right style="thin"/>
      <top style="hair"/>
      <bottom>
        <color indexed="63"/>
      </bottom>
    </border>
    <border>
      <left style="hair"/>
      <right style="medium"/>
      <top style="hair"/>
      <bottom>
        <color indexed="63"/>
      </bottom>
    </border>
    <border>
      <left style="thin"/>
      <right style="hair"/>
      <top style="thin"/>
      <bottom style="medium"/>
    </border>
    <border>
      <left style="hair"/>
      <right style="thin"/>
      <top style="thin"/>
      <bottom style="medium"/>
    </border>
    <border>
      <left style="hair"/>
      <right style="medium"/>
      <top style="thin"/>
      <bottom style="medium"/>
    </border>
    <border>
      <left style="thin"/>
      <right style="hair"/>
      <top>
        <color indexed="63"/>
      </top>
      <bottom style="thin"/>
    </border>
    <border>
      <left style="thin"/>
      <right style="thin"/>
      <top style="medium"/>
      <bottom style="hair"/>
    </border>
    <border>
      <left style="thin"/>
      <right style="hair"/>
      <top style="medium"/>
      <bottom style="hair"/>
    </border>
    <border>
      <left style="hair"/>
      <right style="thin"/>
      <top style="medium"/>
      <bottom style="hair"/>
    </border>
    <border>
      <left style="hair"/>
      <right style="medium"/>
      <top style="medium"/>
      <bottom style="hair"/>
    </border>
    <border>
      <left style="thin"/>
      <right style="hair"/>
      <top style="hair"/>
      <bottom style="hair"/>
    </border>
    <border>
      <left style="thin"/>
      <right style="hair"/>
      <top style="hair"/>
      <bottom style="thin"/>
    </border>
    <border>
      <left style="hair"/>
      <right style="thin"/>
      <top style="hair"/>
      <bottom style="thin"/>
    </border>
    <border>
      <left style="thin"/>
      <right style="hair"/>
      <top>
        <color indexed="63"/>
      </top>
      <bottom style="medium"/>
    </border>
    <border>
      <left style="hair"/>
      <right style="thin"/>
      <top>
        <color indexed="63"/>
      </top>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color indexed="63"/>
      </left>
      <right>
        <color indexed="63"/>
      </right>
      <top>
        <color indexed="63"/>
      </top>
      <bottom style="double"/>
    </border>
    <border>
      <left>
        <color indexed="63"/>
      </left>
      <right>
        <color indexed="63"/>
      </right>
      <top style="double"/>
      <bottom>
        <color indexed="63"/>
      </bottom>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thin"/>
      <top style="thin"/>
      <bottom style="medium"/>
    </border>
    <border>
      <left style="thin"/>
      <right style="thin"/>
      <top style="medium"/>
      <bottom style="thin"/>
    </border>
    <border>
      <left>
        <color indexed="63"/>
      </left>
      <right style="medium"/>
      <top style="medium"/>
      <bottom style="medium"/>
    </border>
    <border>
      <left style="hair"/>
      <right>
        <color indexed="63"/>
      </right>
      <top style="medium"/>
      <bottom style="thin"/>
    </border>
    <border>
      <left style="hair"/>
      <right>
        <color indexed="63"/>
      </right>
      <top style="thin"/>
      <bottom style="hair"/>
    </border>
    <border>
      <left>
        <color indexed="63"/>
      </left>
      <right style="medium"/>
      <top style="thin"/>
      <bottom style="hair"/>
    </border>
    <border>
      <left style="hair"/>
      <right>
        <color indexed="63"/>
      </right>
      <top>
        <color indexed="63"/>
      </top>
      <bottom>
        <color indexed="63"/>
      </bottom>
    </border>
    <border>
      <left style="hair"/>
      <right style="medium"/>
      <top style="thin"/>
      <bottom style="hair"/>
    </border>
    <border>
      <left style="hair"/>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hair"/>
      <top style="medium"/>
      <bottom style="thin"/>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medium"/>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style="thin"/>
      <top style="hair"/>
      <bottom style="hair"/>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color indexed="63"/>
      </top>
      <bottom style="medium"/>
    </border>
    <border>
      <left style="thin"/>
      <right style="thin"/>
      <top>
        <color indexed="63"/>
      </top>
      <bottom style="medium"/>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color indexed="63"/>
      </right>
      <top style="thin"/>
      <bottom style="medium"/>
    </border>
    <border>
      <left style="thin"/>
      <right>
        <color indexed="63"/>
      </right>
      <top style="medium"/>
      <bottom style="thin"/>
    </border>
    <border>
      <left>
        <color indexed="63"/>
      </left>
      <right>
        <color indexed="63"/>
      </right>
      <top style="medium"/>
      <bottom style="medium"/>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4"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364">
    <xf numFmtId="0" fontId="0" fillId="0" borderId="0" xfId="0" applyAlignment="1">
      <alignment vertical="center"/>
    </xf>
    <xf numFmtId="0" fontId="23" fillId="0" borderId="0" xfId="0" applyFont="1" applyAlignment="1">
      <alignment vertical="center"/>
    </xf>
    <xf numFmtId="38" fontId="23" fillId="0" borderId="0" xfId="49" applyFont="1" applyAlignment="1">
      <alignment vertical="center"/>
    </xf>
    <xf numFmtId="38" fontId="24" fillId="23" borderId="10" xfId="49" applyFont="1" applyFill="1" applyBorder="1" applyAlignment="1">
      <alignment horizontal="center" vertical="center"/>
    </xf>
    <xf numFmtId="38" fontId="24" fillId="23" borderId="11" xfId="49" applyFont="1" applyFill="1" applyBorder="1" applyAlignment="1">
      <alignment horizontal="center" vertical="center"/>
    </xf>
    <xf numFmtId="38" fontId="23" fillId="0" borderId="12" xfId="49" applyFont="1" applyBorder="1" applyAlignment="1">
      <alignment vertical="center"/>
    </xf>
    <xf numFmtId="38" fontId="23" fillId="0" borderId="13" xfId="49" applyFont="1" applyBorder="1" applyAlignment="1">
      <alignment vertical="center"/>
    </xf>
    <xf numFmtId="38" fontId="23" fillId="0" borderId="14" xfId="49" applyFont="1" applyBorder="1" applyAlignment="1">
      <alignment vertical="center"/>
    </xf>
    <xf numFmtId="0" fontId="23" fillId="0" borderId="15" xfId="0" applyFont="1" applyBorder="1" applyAlignment="1">
      <alignment vertical="center"/>
    </xf>
    <xf numFmtId="0" fontId="23" fillId="0" borderId="0" xfId="0" applyFont="1" applyBorder="1" applyAlignment="1">
      <alignment vertical="center"/>
    </xf>
    <xf numFmtId="0" fontId="23" fillId="0" borderId="16" xfId="0" applyFont="1" applyBorder="1" applyAlignment="1">
      <alignment vertical="center"/>
    </xf>
    <xf numFmtId="38" fontId="23" fillId="0" borderId="17" xfId="49" applyFont="1" applyBorder="1" applyAlignment="1">
      <alignment vertical="center"/>
    </xf>
    <xf numFmtId="38" fontId="23" fillId="0" borderId="18" xfId="49" applyFont="1" applyBorder="1" applyAlignment="1">
      <alignment vertical="center"/>
    </xf>
    <xf numFmtId="38" fontId="23" fillId="0" borderId="19" xfId="49" applyFont="1" applyBorder="1" applyAlignment="1">
      <alignment vertical="center"/>
    </xf>
    <xf numFmtId="38" fontId="23" fillId="0" borderId="20" xfId="49" applyFont="1" applyBorder="1" applyAlignment="1">
      <alignment vertical="center"/>
    </xf>
    <xf numFmtId="38" fontId="23" fillId="0" borderId="21" xfId="49" applyFont="1" applyBorder="1" applyAlignment="1">
      <alignment vertical="center"/>
    </xf>
    <xf numFmtId="38" fontId="23" fillId="0" borderId="22" xfId="49" applyFont="1" applyBorder="1" applyAlignment="1">
      <alignment vertical="center"/>
    </xf>
    <xf numFmtId="38" fontId="23" fillId="0" borderId="23" xfId="49" applyFont="1" applyBorder="1" applyAlignment="1">
      <alignment vertical="center"/>
    </xf>
    <xf numFmtId="38" fontId="23" fillId="0" borderId="0" xfId="49" applyFont="1" applyAlignment="1">
      <alignment vertical="center" shrinkToFit="1"/>
    </xf>
    <xf numFmtId="0" fontId="0" fillId="0" borderId="0" xfId="0" applyFont="1" applyAlignment="1">
      <alignment vertical="center"/>
    </xf>
    <xf numFmtId="0" fontId="0" fillId="0" borderId="0" xfId="0" applyFont="1" applyAlignment="1">
      <alignment horizontal="right" vertical="center"/>
    </xf>
    <xf numFmtId="0" fontId="0" fillId="23" borderId="24" xfId="0" applyFont="1" applyFill="1" applyBorder="1" applyAlignment="1">
      <alignment horizontal="center" vertical="center"/>
    </xf>
    <xf numFmtId="0" fontId="0" fillId="23" borderId="25" xfId="0" applyFont="1" applyFill="1" applyBorder="1" applyAlignment="1">
      <alignment horizontal="center" vertical="center"/>
    </xf>
    <xf numFmtId="38" fontId="0" fillId="23" borderId="26" xfId="49" applyFont="1" applyFill="1" applyBorder="1" applyAlignment="1">
      <alignment horizontal="center" vertical="center" shrinkToFit="1"/>
    </xf>
    <xf numFmtId="38" fontId="0" fillId="23" borderId="27" xfId="49" applyFont="1" applyFill="1" applyBorder="1" applyAlignment="1">
      <alignment horizontal="center" vertical="center" shrinkToFit="1"/>
    </xf>
    <xf numFmtId="0" fontId="0" fillId="0" borderId="28" xfId="0" applyFont="1" applyBorder="1" applyAlignment="1">
      <alignment vertical="center" shrinkToFit="1"/>
    </xf>
    <xf numFmtId="0" fontId="0" fillId="0" borderId="29" xfId="0" applyFont="1" applyBorder="1" applyAlignment="1">
      <alignment vertical="center" shrinkToFit="1"/>
    </xf>
    <xf numFmtId="38" fontId="0" fillId="0" borderId="29" xfId="49" applyFont="1" applyBorder="1" applyAlignment="1">
      <alignment vertical="center" shrinkToFit="1"/>
    </xf>
    <xf numFmtId="38" fontId="0" fillId="0" borderId="30" xfId="49" applyFont="1" applyBorder="1" applyAlignment="1">
      <alignment vertical="center" shrinkToFit="1"/>
    </xf>
    <xf numFmtId="38" fontId="0" fillId="0" borderId="31" xfId="49" applyFont="1" applyBorder="1" applyAlignment="1">
      <alignment vertical="center" shrinkToFit="1"/>
    </xf>
    <xf numFmtId="0" fontId="0" fillId="0" borderId="32" xfId="0" applyFont="1" applyBorder="1" applyAlignment="1">
      <alignment vertical="center"/>
    </xf>
    <xf numFmtId="0" fontId="0" fillId="0" borderId="33" xfId="0" applyFont="1" applyBorder="1" applyAlignment="1">
      <alignment vertical="center" shrinkToFit="1"/>
    </xf>
    <xf numFmtId="38" fontId="0" fillId="0" borderId="33" xfId="49" applyFont="1" applyBorder="1" applyAlignment="1">
      <alignment vertical="center" shrinkToFit="1"/>
    </xf>
    <xf numFmtId="38" fontId="0" fillId="0" borderId="34" xfId="49" applyFont="1" applyBorder="1" applyAlignment="1">
      <alignment vertical="center" shrinkToFit="1"/>
    </xf>
    <xf numFmtId="38" fontId="0" fillId="0" borderId="35" xfId="49" applyFont="1" applyBorder="1" applyAlignment="1">
      <alignment vertical="center" shrinkToFit="1"/>
    </xf>
    <xf numFmtId="38" fontId="0" fillId="0" borderId="36" xfId="49" applyFont="1" applyBorder="1" applyAlignment="1">
      <alignment vertical="center" shrinkToFit="1"/>
    </xf>
    <xf numFmtId="38" fontId="0" fillId="0" borderId="32" xfId="49" applyFont="1" applyBorder="1" applyAlignment="1">
      <alignment vertical="center" shrinkToFit="1"/>
    </xf>
    <xf numFmtId="38" fontId="0" fillId="0" borderId="37" xfId="49" applyFont="1" applyBorder="1" applyAlignment="1">
      <alignment vertical="center" shrinkToFit="1"/>
    </xf>
    <xf numFmtId="38" fontId="0" fillId="0" borderId="38" xfId="49" applyFont="1" applyBorder="1" applyAlignment="1">
      <alignment vertical="center" shrinkToFit="1"/>
    </xf>
    <xf numFmtId="38" fontId="0" fillId="0" borderId="39" xfId="49" applyFont="1" applyBorder="1" applyAlignment="1">
      <alignment vertical="center" shrinkToFit="1"/>
    </xf>
    <xf numFmtId="38" fontId="0" fillId="0" borderId="40" xfId="49" applyFont="1" applyBorder="1" applyAlignment="1">
      <alignment vertical="center" shrinkToFit="1"/>
    </xf>
    <xf numFmtId="38" fontId="0" fillId="0" borderId="26" xfId="49" applyFont="1" applyBorder="1" applyAlignment="1">
      <alignment vertical="center" shrinkToFit="1"/>
    </xf>
    <xf numFmtId="38" fontId="0" fillId="0" borderId="24" xfId="49" applyFont="1" applyBorder="1" applyAlignment="1">
      <alignment vertical="center" shrinkToFit="1"/>
    </xf>
    <xf numFmtId="38" fontId="0" fillId="0" borderId="41" xfId="49" applyFont="1" applyBorder="1" applyAlignment="1">
      <alignment vertical="center" shrinkToFit="1"/>
    </xf>
    <xf numFmtId="0" fontId="23" fillId="0" borderId="28" xfId="0" applyFont="1" applyBorder="1" applyAlignment="1">
      <alignment vertical="center"/>
    </xf>
    <xf numFmtId="0" fontId="23" fillId="0" borderId="32" xfId="0" applyFont="1" applyBorder="1" applyAlignment="1">
      <alignment vertical="center"/>
    </xf>
    <xf numFmtId="0" fontId="0" fillId="0" borderId="42" xfId="0" applyFont="1" applyBorder="1" applyAlignment="1">
      <alignment vertical="center" shrinkToFit="1"/>
    </xf>
    <xf numFmtId="38" fontId="0" fillId="0" borderId="42" xfId="49" applyFont="1" applyBorder="1" applyAlignment="1">
      <alignment vertical="center" shrinkToFit="1"/>
    </xf>
    <xf numFmtId="38" fontId="0" fillId="0" borderId="43" xfId="49" applyFont="1" applyBorder="1" applyAlignment="1">
      <alignment vertical="center" shrinkToFit="1"/>
    </xf>
    <xf numFmtId="38" fontId="0" fillId="0" borderId="44" xfId="49" applyFont="1" applyBorder="1" applyAlignment="1">
      <alignment vertical="center" shrinkToFit="1"/>
    </xf>
    <xf numFmtId="0" fontId="0" fillId="0" borderId="45" xfId="0" applyFont="1" applyBorder="1" applyAlignment="1">
      <alignment vertical="center" shrinkToFit="1"/>
    </xf>
    <xf numFmtId="38" fontId="0" fillId="0" borderId="45" xfId="49" applyFont="1" applyBorder="1" applyAlignment="1">
      <alignment vertical="center" shrinkToFit="1"/>
    </xf>
    <xf numFmtId="38" fontId="0" fillId="0" borderId="46" xfId="49" applyFont="1" applyBorder="1" applyAlignment="1">
      <alignment vertical="center" shrinkToFit="1"/>
    </xf>
    <xf numFmtId="38" fontId="0" fillId="0" borderId="45" xfId="49" applyFont="1" applyFill="1" applyBorder="1" applyAlignment="1">
      <alignment vertical="center" shrinkToFit="1"/>
    </xf>
    <xf numFmtId="0" fontId="25" fillId="0" borderId="45" xfId="0" applyFont="1" applyBorder="1" applyAlignment="1">
      <alignment vertical="center"/>
    </xf>
    <xf numFmtId="0" fontId="0" fillId="0" borderId="38" xfId="0" applyFont="1" applyBorder="1" applyAlignment="1">
      <alignment vertical="center" shrinkToFit="1"/>
    </xf>
    <xf numFmtId="38" fontId="0" fillId="0" borderId="38" xfId="49" applyFont="1" applyFill="1" applyBorder="1" applyAlignment="1">
      <alignment vertical="center" shrinkToFit="1"/>
    </xf>
    <xf numFmtId="0" fontId="26" fillId="0" borderId="33"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38" fontId="0" fillId="0" borderId="49" xfId="49" applyFont="1" applyBorder="1" applyAlignment="1">
      <alignment vertical="center" shrinkToFit="1"/>
    </xf>
    <xf numFmtId="38" fontId="0" fillId="0" borderId="47" xfId="49" applyFont="1" applyBorder="1" applyAlignment="1">
      <alignment vertical="center" shrinkToFit="1"/>
    </xf>
    <xf numFmtId="38" fontId="0" fillId="0" borderId="50" xfId="49" applyFont="1" applyBorder="1" applyAlignment="1">
      <alignment vertical="center" shrinkToFit="1"/>
    </xf>
    <xf numFmtId="0" fontId="0" fillId="0" borderId="24" xfId="0" applyFont="1" applyBorder="1" applyAlignment="1">
      <alignment vertical="center"/>
    </xf>
    <xf numFmtId="0" fontId="0" fillId="0" borderId="25" xfId="0" applyFont="1" applyBorder="1" applyAlignment="1">
      <alignment vertical="center"/>
    </xf>
    <xf numFmtId="0" fontId="0" fillId="0" borderId="28" xfId="0" applyFont="1" applyBorder="1" applyAlignment="1">
      <alignment vertical="center"/>
    </xf>
    <xf numFmtId="0" fontId="0" fillId="0" borderId="51" xfId="0" applyFont="1" applyBorder="1" applyAlignment="1">
      <alignment vertical="center"/>
    </xf>
    <xf numFmtId="38" fontId="0" fillId="0" borderId="52" xfId="49" applyFont="1" applyBorder="1" applyAlignment="1">
      <alignment vertical="center" shrinkToFit="1"/>
    </xf>
    <xf numFmtId="0" fontId="0" fillId="0" borderId="33" xfId="0" applyFont="1" applyBorder="1" applyAlignment="1">
      <alignment vertical="center"/>
    </xf>
    <xf numFmtId="38" fontId="0" fillId="0" borderId="53" xfId="49" applyFont="1" applyBorder="1" applyAlignment="1">
      <alignment vertical="center" shrinkToFit="1"/>
    </xf>
    <xf numFmtId="0" fontId="27" fillId="0" borderId="0" xfId="0" applyFont="1" applyAlignment="1">
      <alignment horizontal="right"/>
    </xf>
    <xf numFmtId="38" fontId="23" fillId="0" borderId="0" xfId="49" applyFont="1" applyAlignment="1">
      <alignment shrinkToFit="1"/>
    </xf>
    <xf numFmtId="0" fontId="23" fillId="23" borderId="24" xfId="0" applyFont="1" applyFill="1" applyBorder="1" applyAlignment="1">
      <alignment horizontal="center" vertical="center"/>
    </xf>
    <xf numFmtId="0" fontId="23" fillId="23" borderId="25" xfId="0" applyFont="1" applyFill="1" applyBorder="1" applyAlignment="1">
      <alignment horizontal="center" vertical="center"/>
    </xf>
    <xf numFmtId="38" fontId="23" fillId="0" borderId="51" xfId="49" applyFont="1" applyBorder="1" applyAlignment="1">
      <alignment vertical="center" shrinkToFit="1"/>
    </xf>
    <xf numFmtId="38" fontId="23" fillId="0" borderId="26" xfId="49" applyFont="1" applyBorder="1" applyAlignment="1">
      <alignment vertical="center" shrinkToFit="1"/>
    </xf>
    <xf numFmtId="38" fontId="23" fillId="24" borderId="54" xfId="49" applyFont="1" applyFill="1" applyBorder="1" applyAlignment="1">
      <alignment shrinkToFit="1"/>
    </xf>
    <xf numFmtId="0" fontId="0" fillId="0" borderId="55" xfId="0" applyFont="1" applyBorder="1" applyAlignment="1">
      <alignment vertical="center"/>
    </xf>
    <xf numFmtId="0" fontId="0" fillId="0" borderId="56" xfId="0" applyFont="1" applyBorder="1" applyAlignment="1">
      <alignment vertical="center"/>
    </xf>
    <xf numFmtId="38" fontId="23" fillId="0" borderId="26" xfId="0" applyNumberFormat="1"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2" fillId="0" borderId="0" xfId="0" applyFont="1" applyAlignment="1">
      <alignment horizontal="right" vertical="center"/>
    </xf>
    <xf numFmtId="0" fontId="33" fillId="0" borderId="28" xfId="0" applyFont="1" applyBorder="1" applyAlignment="1">
      <alignment horizontal="distributed" vertical="center" indent="1"/>
    </xf>
    <xf numFmtId="0" fontId="33" fillId="0" borderId="51" xfId="0" applyFont="1" applyBorder="1" applyAlignment="1">
      <alignment horizontal="distributed" vertical="center" indent="1"/>
    </xf>
    <xf numFmtId="0" fontId="34" fillId="0" borderId="47" xfId="0" applyFont="1" applyBorder="1" applyAlignment="1">
      <alignment horizontal="center" vertical="center" wrapText="1"/>
    </xf>
    <xf numFmtId="0" fontId="34" fillId="0" borderId="49" xfId="0" applyFont="1" applyBorder="1" applyAlignment="1">
      <alignment horizontal="center" vertical="center" wrapText="1"/>
    </xf>
    <xf numFmtId="0" fontId="33" fillId="0" borderId="29" xfId="0" applyFont="1" applyBorder="1" applyAlignment="1">
      <alignment horizontal="left" vertical="center" indent="1" shrinkToFit="1"/>
    </xf>
    <xf numFmtId="176" fontId="33" fillId="0" borderId="29" xfId="0" applyNumberFormat="1" applyFont="1" applyBorder="1" applyAlignment="1">
      <alignment vertical="center"/>
    </xf>
    <xf numFmtId="0" fontId="33" fillId="0" borderId="45" xfId="0" applyFont="1" applyBorder="1" applyAlignment="1">
      <alignment horizontal="left" vertical="center" indent="1" shrinkToFit="1"/>
    </xf>
    <xf numFmtId="176" fontId="33" fillId="0" borderId="45" xfId="0" applyNumberFormat="1" applyFont="1" applyBorder="1" applyAlignment="1">
      <alignment vertical="center"/>
    </xf>
    <xf numFmtId="0" fontId="33" fillId="0" borderId="33" xfId="0" applyFont="1" applyBorder="1" applyAlignment="1">
      <alignment horizontal="left" vertical="center" indent="1" shrinkToFit="1"/>
    </xf>
    <xf numFmtId="176" fontId="33" fillId="0" borderId="33" xfId="0" applyNumberFormat="1" applyFont="1" applyBorder="1" applyAlignment="1">
      <alignment vertical="center"/>
    </xf>
    <xf numFmtId="0" fontId="33" fillId="0" borderId="47" xfId="0" applyFont="1" applyFill="1" applyBorder="1" applyAlignment="1">
      <alignment horizontal="center" vertical="center"/>
    </xf>
    <xf numFmtId="0" fontId="33" fillId="0" borderId="25" xfId="0" applyFont="1" applyFill="1" applyBorder="1" applyAlignment="1">
      <alignment horizontal="left" vertical="center"/>
    </xf>
    <xf numFmtId="176" fontId="33" fillId="0" borderId="26" xfId="0" applyNumberFormat="1" applyFont="1" applyFill="1" applyBorder="1" applyAlignment="1">
      <alignment vertical="center"/>
    </xf>
    <xf numFmtId="0" fontId="33" fillId="0" borderId="24" xfId="0" applyFont="1" applyBorder="1" applyAlignment="1">
      <alignment horizontal="center" vertical="center"/>
    </xf>
    <xf numFmtId="0" fontId="33" fillId="0" borderId="25" xfId="0" applyFont="1" applyBorder="1" applyAlignment="1">
      <alignment horizontal="left" vertical="center"/>
    </xf>
    <xf numFmtId="176" fontId="33" fillId="0" borderId="26" xfId="0" applyNumberFormat="1" applyFont="1" applyBorder="1" applyAlignment="1">
      <alignment vertical="center"/>
    </xf>
    <xf numFmtId="0" fontId="33" fillId="23" borderId="24" xfId="0" applyFont="1" applyFill="1" applyBorder="1" applyAlignment="1">
      <alignment horizontal="center" vertical="center"/>
    </xf>
    <xf numFmtId="0" fontId="33" fillId="23" borderId="25" xfId="0" applyFont="1" applyFill="1" applyBorder="1" applyAlignment="1">
      <alignment horizontal="left" vertical="center"/>
    </xf>
    <xf numFmtId="176" fontId="33" fillId="23" borderId="26" xfId="0" applyNumberFormat="1" applyFont="1" applyFill="1" applyBorder="1" applyAlignment="1">
      <alignment vertical="center"/>
    </xf>
    <xf numFmtId="10" fontId="33" fillId="0" borderId="26" xfId="0" applyNumberFormat="1" applyFont="1" applyBorder="1" applyAlignment="1">
      <alignment horizontal="right" vertical="center"/>
    </xf>
    <xf numFmtId="10" fontId="33" fillId="0" borderId="26" xfId="0" applyNumberFormat="1" applyFont="1" applyBorder="1" applyAlignment="1">
      <alignment vertical="center"/>
    </xf>
    <xf numFmtId="0" fontId="33" fillId="0" borderId="29" xfId="0" applyFont="1" applyBorder="1" applyAlignment="1">
      <alignment horizontal="left" vertical="center" indent="1"/>
    </xf>
    <xf numFmtId="0" fontId="33" fillId="0" borderId="45" xfId="0" applyFont="1" applyBorder="1" applyAlignment="1">
      <alignment horizontal="left" vertical="center" indent="1"/>
    </xf>
    <xf numFmtId="176" fontId="33" fillId="0" borderId="45" xfId="0" applyNumberFormat="1" applyFont="1" applyFill="1" applyBorder="1" applyAlignment="1">
      <alignment vertical="center"/>
    </xf>
    <xf numFmtId="0" fontId="33" fillId="0" borderId="38" xfId="0" applyFont="1" applyBorder="1" applyAlignment="1">
      <alignment horizontal="left" vertical="center" indent="1"/>
    </xf>
    <xf numFmtId="176" fontId="33" fillId="0" borderId="38" xfId="0" applyNumberFormat="1" applyFont="1" applyBorder="1" applyAlignment="1">
      <alignment vertical="center"/>
    </xf>
    <xf numFmtId="0" fontId="35" fillId="0" borderId="33" xfId="0" applyFont="1" applyBorder="1" applyAlignment="1">
      <alignment horizontal="left" vertical="center" indent="1"/>
    </xf>
    <xf numFmtId="0" fontId="33" fillId="0" borderId="47" xfId="0" applyFont="1" applyBorder="1" applyAlignment="1">
      <alignment horizontal="center" vertical="center"/>
    </xf>
    <xf numFmtId="0" fontId="33" fillId="23" borderId="25" xfId="0" applyFont="1" applyFill="1" applyBorder="1" applyAlignment="1">
      <alignment vertical="center"/>
    </xf>
    <xf numFmtId="0" fontId="33" fillId="0" borderId="25" xfId="0" applyFont="1" applyBorder="1" applyAlignment="1">
      <alignment vertical="center"/>
    </xf>
    <xf numFmtId="38" fontId="33" fillId="0" borderId="26" xfId="49" applyFont="1" applyBorder="1" applyAlignment="1">
      <alignment vertical="center"/>
    </xf>
    <xf numFmtId="0" fontId="4" fillId="0" borderId="0" xfId="62">
      <alignment vertical="center"/>
      <protection/>
    </xf>
    <xf numFmtId="0" fontId="36" fillId="0" borderId="0" xfId="62" applyFont="1">
      <alignment vertical="center"/>
      <protection/>
    </xf>
    <xf numFmtId="38" fontId="0" fillId="0" borderId="0" xfId="51" applyFont="1" applyAlignment="1">
      <alignment vertical="center"/>
    </xf>
    <xf numFmtId="0" fontId="37" fillId="0" borderId="0" xfId="62" applyFont="1">
      <alignment vertical="center"/>
      <protection/>
    </xf>
    <xf numFmtId="0" fontId="38" fillId="0" borderId="0" xfId="62" applyFont="1" applyAlignment="1">
      <alignment horizontal="right" vertical="center"/>
      <protection/>
    </xf>
    <xf numFmtId="0" fontId="38" fillId="0" borderId="57" xfId="62" applyFont="1" applyBorder="1" applyAlignment="1">
      <alignment horizontal="center" vertical="center"/>
      <protection/>
    </xf>
    <xf numFmtId="0" fontId="38" fillId="0" borderId="58" xfId="62" applyFont="1" applyBorder="1" applyAlignment="1">
      <alignment horizontal="center" vertical="center"/>
      <protection/>
    </xf>
    <xf numFmtId="0" fontId="38" fillId="0" borderId="12" xfId="62" applyFont="1" applyBorder="1" applyAlignment="1">
      <alignment horizontal="center" vertical="center"/>
      <protection/>
    </xf>
    <xf numFmtId="0" fontId="39" fillId="0" borderId="42" xfId="62" applyFont="1" applyBorder="1">
      <alignment vertical="center"/>
      <protection/>
    </xf>
    <xf numFmtId="0" fontId="40" fillId="0" borderId="59" xfId="62" applyFont="1" applyBorder="1">
      <alignment vertical="center"/>
      <protection/>
    </xf>
    <xf numFmtId="0" fontId="38" fillId="0" borderId="60" xfId="62" applyFont="1" applyBorder="1">
      <alignment vertical="center"/>
      <protection/>
    </xf>
    <xf numFmtId="3" fontId="38" fillId="0" borderId="60" xfId="62" applyNumberFormat="1" applyFont="1" applyBorder="1">
      <alignment vertical="center"/>
      <protection/>
    </xf>
    <xf numFmtId="3" fontId="38" fillId="0" borderId="61" xfId="62" applyNumberFormat="1" applyFont="1" applyBorder="1">
      <alignment vertical="center"/>
      <protection/>
    </xf>
    <xf numFmtId="0" fontId="39" fillId="0" borderId="45" xfId="62" applyFont="1" applyBorder="1">
      <alignment vertical="center"/>
      <protection/>
    </xf>
    <xf numFmtId="3" fontId="38" fillId="0" borderId="62" xfId="62" applyNumberFormat="1" applyFont="1" applyBorder="1">
      <alignment vertical="center"/>
      <protection/>
    </xf>
    <xf numFmtId="3" fontId="38" fillId="0" borderId="63" xfId="62" applyNumberFormat="1" applyFont="1" applyBorder="1">
      <alignment vertical="center"/>
      <protection/>
    </xf>
    <xf numFmtId="0" fontId="38" fillId="0" borderId="62" xfId="62" applyFont="1" applyBorder="1">
      <alignment vertical="center"/>
      <protection/>
    </xf>
    <xf numFmtId="38" fontId="38" fillId="0" borderId="62" xfId="51" applyFont="1" applyBorder="1" applyAlignment="1">
      <alignment vertical="center"/>
    </xf>
    <xf numFmtId="38" fontId="38" fillId="0" borderId="63" xfId="51" applyFont="1" applyBorder="1" applyAlignment="1">
      <alignment vertical="center"/>
    </xf>
    <xf numFmtId="0" fontId="39" fillId="0" borderId="33" xfId="62" applyFont="1" applyBorder="1">
      <alignment vertical="center"/>
      <protection/>
    </xf>
    <xf numFmtId="0" fontId="40" fillId="0" borderId="56" xfId="62" applyFont="1" applyBorder="1">
      <alignment vertical="center"/>
      <protection/>
    </xf>
    <xf numFmtId="0" fontId="38" fillId="0" borderId="64" xfId="62" applyFont="1" applyBorder="1">
      <alignment vertical="center"/>
      <protection/>
    </xf>
    <xf numFmtId="38" fontId="38" fillId="0" borderId="64" xfId="51" applyFont="1" applyBorder="1" applyAlignment="1">
      <alignment vertical="center"/>
    </xf>
    <xf numFmtId="38" fontId="38" fillId="0" borderId="65" xfId="51" applyFont="1" applyBorder="1" applyAlignment="1">
      <alignment vertical="center"/>
    </xf>
    <xf numFmtId="38" fontId="40" fillId="23" borderId="66" xfId="51" applyFont="1" applyFill="1" applyBorder="1" applyAlignment="1">
      <alignment horizontal="center" vertical="center"/>
    </xf>
    <xf numFmtId="38" fontId="38" fillId="23" borderId="67" xfId="51" applyFont="1" applyFill="1" applyBorder="1" applyAlignment="1">
      <alignment vertical="center"/>
    </xf>
    <xf numFmtId="38" fontId="40" fillId="23" borderId="66" xfId="51" applyFont="1" applyFill="1" applyBorder="1" applyAlignment="1">
      <alignment vertical="center"/>
    </xf>
    <xf numFmtId="38" fontId="38" fillId="23" borderId="68" xfId="51" applyFont="1" applyFill="1" applyBorder="1" applyAlignment="1">
      <alignment vertical="center"/>
    </xf>
    <xf numFmtId="3" fontId="40" fillId="0" borderId="69" xfId="62" applyNumberFormat="1" applyFont="1" applyBorder="1">
      <alignment vertical="center"/>
      <protection/>
    </xf>
    <xf numFmtId="38" fontId="40" fillId="0" borderId="66" xfId="51" applyFont="1" applyBorder="1" applyAlignment="1">
      <alignment horizontal="center" vertical="center"/>
    </xf>
    <xf numFmtId="38" fontId="38" fillId="0" borderId="67" xfId="51" applyFont="1" applyBorder="1" applyAlignment="1">
      <alignment vertical="center"/>
    </xf>
    <xf numFmtId="38" fontId="40" fillId="0" borderId="66" xfId="51" applyFont="1" applyBorder="1" applyAlignment="1">
      <alignment vertical="center"/>
    </xf>
    <xf numFmtId="38" fontId="38" fillId="0" borderId="68" xfId="51" applyFont="1" applyBorder="1" applyAlignment="1">
      <alignment vertical="center"/>
    </xf>
    <xf numFmtId="0" fontId="39" fillId="0" borderId="70" xfId="62" applyFont="1" applyBorder="1">
      <alignment vertical="center"/>
      <protection/>
    </xf>
    <xf numFmtId="0" fontId="39" fillId="0" borderId="70" xfId="62" applyFont="1" applyBorder="1" applyAlignment="1">
      <alignment vertical="center" shrinkToFit="1"/>
      <protection/>
    </xf>
    <xf numFmtId="0" fontId="40" fillId="0" borderId="71" xfId="62" applyFont="1" applyBorder="1">
      <alignment vertical="center"/>
      <protection/>
    </xf>
    <xf numFmtId="38" fontId="38" fillId="0" borderId="72" xfId="51" applyFont="1" applyBorder="1" applyAlignment="1">
      <alignment vertical="center"/>
    </xf>
    <xf numFmtId="38" fontId="38" fillId="0" borderId="73" xfId="51" applyFont="1" applyBorder="1" applyAlignment="1">
      <alignment vertical="center"/>
    </xf>
    <xf numFmtId="0" fontId="39" fillId="0" borderId="42" xfId="62" applyFont="1" applyBorder="1" applyAlignment="1">
      <alignment vertical="center" shrinkToFit="1"/>
      <protection/>
    </xf>
    <xf numFmtId="38" fontId="38" fillId="0" borderId="60" xfId="51" applyFont="1" applyBorder="1" applyAlignment="1">
      <alignment vertical="center"/>
    </xf>
    <xf numFmtId="38" fontId="38" fillId="0" borderId="61" xfId="51" applyFont="1" applyBorder="1" applyAlignment="1">
      <alignment vertical="center"/>
    </xf>
    <xf numFmtId="0" fontId="39" fillId="0" borderId="45" xfId="62" applyFont="1" applyBorder="1" applyAlignment="1">
      <alignment vertical="center" shrinkToFit="1"/>
      <protection/>
    </xf>
    <xf numFmtId="0" fontId="40" fillId="0" borderId="74" xfId="62" applyFont="1" applyBorder="1">
      <alignment vertical="center"/>
      <protection/>
    </xf>
    <xf numFmtId="38" fontId="40" fillId="0" borderId="74" xfId="51" applyFont="1" applyBorder="1" applyAlignment="1">
      <alignment vertical="center"/>
    </xf>
    <xf numFmtId="0" fontId="39" fillId="0" borderId="33" xfId="62" applyFont="1" applyBorder="1" applyAlignment="1">
      <alignment vertical="center" shrinkToFit="1"/>
      <protection/>
    </xf>
    <xf numFmtId="0" fontId="40" fillId="0" borderId="75" xfId="62" applyFont="1" applyBorder="1">
      <alignment vertical="center"/>
      <protection/>
    </xf>
    <xf numFmtId="38" fontId="38" fillId="0" borderId="76" xfId="51" applyFont="1" applyBorder="1" applyAlignment="1">
      <alignment vertical="center"/>
    </xf>
    <xf numFmtId="38" fontId="40" fillId="0" borderId="75" xfId="51" applyFont="1" applyBorder="1" applyAlignment="1">
      <alignment vertical="center"/>
    </xf>
    <xf numFmtId="38" fontId="38" fillId="0" borderId="19" xfId="51" applyFont="1" applyBorder="1" applyAlignment="1">
      <alignment vertical="center"/>
    </xf>
    <xf numFmtId="0" fontId="40" fillId="0" borderId="77" xfId="62" applyFont="1" applyBorder="1" applyAlignment="1">
      <alignment horizontal="center" vertical="center"/>
      <protection/>
    </xf>
    <xf numFmtId="38" fontId="38" fillId="0" borderId="78" xfId="51" applyFont="1" applyBorder="1" applyAlignment="1">
      <alignment vertical="center"/>
    </xf>
    <xf numFmtId="38" fontId="40" fillId="0" borderId="77" xfId="51" applyFont="1" applyBorder="1" applyAlignment="1">
      <alignment vertical="center"/>
    </xf>
    <xf numFmtId="38" fontId="38" fillId="0" borderId="22" xfId="51" applyFont="1" applyBorder="1" applyAlignment="1">
      <alignment vertical="center"/>
    </xf>
    <xf numFmtId="38" fontId="40" fillId="23" borderId="79" xfId="51" applyFont="1" applyFill="1" applyBorder="1" applyAlignment="1">
      <alignment horizontal="center" vertical="center"/>
    </xf>
    <xf numFmtId="38" fontId="38" fillId="23" borderId="80" xfId="51" applyFont="1" applyFill="1" applyBorder="1" applyAlignment="1">
      <alignment vertical="center"/>
    </xf>
    <xf numFmtId="38" fontId="40" fillId="23" borderId="79" xfId="51" applyFont="1" applyFill="1" applyBorder="1" applyAlignment="1">
      <alignment vertical="center"/>
    </xf>
    <xf numFmtId="38" fontId="38" fillId="23" borderId="81" xfId="51" applyFont="1" applyFill="1" applyBorder="1" applyAlignment="1">
      <alignment vertical="center"/>
    </xf>
    <xf numFmtId="38" fontId="0" fillId="0" borderId="0" xfId="49" applyAlignment="1">
      <alignment vertical="center"/>
    </xf>
    <xf numFmtId="38" fontId="0" fillId="0" borderId="0" xfId="49" applyAlignment="1">
      <alignment horizontal="center" vertical="center"/>
    </xf>
    <xf numFmtId="38" fontId="41" fillId="0" borderId="0" xfId="49" applyFont="1" applyAlignment="1">
      <alignment vertical="center"/>
    </xf>
    <xf numFmtId="38" fontId="1" fillId="0" borderId="0" xfId="49" applyFont="1" applyAlignment="1" quotePrefix="1">
      <alignment horizontal="center" vertical="center"/>
    </xf>
    <xf numFmtId="38" fontId="1" fillId="0" borderId="0" xfId="49" applyFont="1" applyAlignment="1">
      <alignment vertical="center"/>
    </xf>
    <xf numFmtId="38" fontId="0" fillId="0" borderId="0" xfId="49" applyFont="1" applyAlignment="1" quotePrefix="1">
      <alignment vertical="center"/>
    </xf>
    <xf numFmtId="38" fontId="0" fillId="0" borderId="0" xfId="49" applyFont="1" applyAlignment="1">
      <alignment vertical="center"/>
    </xf>
    <xf numFmtId="38" fontId="41" fillId="0" borderId="0" xfId="49" applyFont="1" applyAlignment="1">
      <alignment horizontal="center" vertical="center"/>
    </xf>
    <xf numFmtId="38" fontId="26" fillId="0" borderId="0" xfId="49" applyFont="1" applyAlignment="1">
      <alignment vertical="center"/>
    </xf>
    <xf numFmtId="38" fontId="41" fillId="0" borderId="0" xfId="49" applyFont="1" applyBorder="1" applyAlignment="1">
      <alignment horizontal="center" vertical="center"/>
    </xf>
    <xf numFmtId="0" fontId="41" fillId="0" borderId="82" xfId="49" applyNumberFormat="1" applyFont="1" applyBorder="1" applyAlignment="1">
      <alignment vertical="center"/>
    </xf>
    <xf numFmtId="38" fontId="41" fillId="0" borderId="82" xfId="49" applyFont="1" applyBorder="1" applyAlignment="1">
      <alignment vertical="center"/>
    </xf>
    <xf numFmtId="10" fontId="41" fillId="24" borderId="54" xfId="49" applyNumberFormat="1" applyFont="1" applyFill="1" applyBorder="1" applyAlignment="1">
      <alignment vertical="center"/>
    </xf>
    <xf numFmtId="0" fontId="41" fillId="0" borderId="83" xfId="49" applyNumberFormat="1" applyFont="1" applyBorder="1" applyAlignment="1">
      <alignment vertical="center"/>
    </xf>
    <xf numFmtId="38" fontId="41" fillId="0" borderId="83" xfId="49" applyFont="1" applyBorder="1" applyAlignment="1">
      <alignment vertical="center"/>
    </xf>
    <xf numFmtId="38" fontId="41" fillId="0" borderId="0" xfId="49" applyFont="1" applyBorder="1" applyAlignment="1">
      <alignment horizontal="distributed" vertical="center"/>
    </xf>
    <xf numFmtId="38" fontId="42" fillId="0" borderId="0" xfId="49" applyFont="1" applyAlignment="1">
      <alignment vertical="center"/>
    </xf>
    <xf numFmtId="38" fontId="41" fillId="0" borderId="84" xfId="49" applyFont="1" applyBorder="1" applyAlignment="1">
      <alignment horizontal="center" vertical="center"/>
    </xf>
    <xf numFmtId="38" fontId="41" fillId="0" borderId="85" xfId="49" applyFont="1" applyBorder="1" applyAlignment="1">
      <alignment horizontal="center" vertical="center"/>
    </xf>
    <xf numFmtId="38" fontId="41" fillId="0" borderId="86" xfId="49" applyFont="1" applyBorder="1" applyAlignment="1">
      <alignment horizontal="center" vertical="center"/>
    </xf>
    <xf numFmtId="38" fontId="41" fillId="0" borderId="26" xfId="49" applyFont="1" applyBorder="1" applyAlignment="1">
      <alignment horizontal="center" vertical="center"/>
    </xf>
    <xf numFmtId="38" fontId="41" fillId="0" borderId="51" xfId="49" applyFont="1" applyBorder="1" applyAlignment="1">
      <alignment horizontal="center" vertical="center"/>
    </xf>
    <xf numFmtId="38" fontId="41" fillId="0" borderId="49" xfId="49" applyFont="1" applyBorder="1" applyAlignment="1">
      <alignment horizontal="center" vertical="center"/>
    </xf>
    <xf numFmtId="38" fontId="41" fillId="0" borderId="87" xfId="49" applyFont="1" applyBorder="1" applyAlignment="1">
      <alignment horizontal="center" vertical="center"/>
    </xf>
    <xf numFmtId="38" fontId="41" fillId="0" borderId="88" xfId="49" applyFont="1" applyBorder="1" applyAlignment="1">
      <alignment horizontal="center" vertical="center"/>
    </xf>
    <xf numFmtId="38" fontId="0" fillId="0" borderId="0" xfId="49" applyFont="1" applyAlignment="1">
      <alignment horizontal="center" vertical="center"/>
    </xf>
    <xf numFmtId="38" fontId="0" fillId="0" borderId="0" xfId="49" applyFont="1" applyAlignment="1" quotePrefix="1">
      <alignment horizontal="center" vertical="center"/>
    </xf>
    <xf numFmtId="10" fontId="0" fillId="0" borderId="0" xfId="49" applyNumberFormat="1" applyAlignment="1">
      <alignment horizontal="center" vertical="center"/>
    </xf>
    <xf numFmtId="38" fontId="0" fillId="0" borderId="89" xfId="49" applyFont="1" applyBorder="1" applyAlignment="1">
      <alignment vertical="center"/>
    </xf>
    <xf numFmtId="38" fontId="24" fillId="0" borderId="90" xfId="49" applyFont="1" applyBorder="1" applyAlignment="1">
      <alignment horizontal="center" vertical="center"/>
    </xf>
    <xf numFmtId="38" fontId="24" fillId="0" borderId="11" xfId="49" applyFont="1" applyBorder="1" applyAlignment="1">
      <alignment horizontal="center" vertical="center"/>
    </xf>
    <xf numFmtId="38" fontId="23" fillId="0" borderId="91" xfId="49" applyFont="1" applyBorder="1" applyAlignment="1">
      <alignment vertical="center"/>
    </xf>
    <xf numFmtId="38" fontId="23" fillId="0" borderId="92" xfId="49" applyFont="1" applyBorder="1" applyAlignment="1">
      <alignment vertical="center"/>
    </xf>
    <xf numFmtId="38" fontId="28" fillId="0" borderId="93" xfId="49" applyFont="1" applyBorder="1" applyAlignment="1">
      <alignment vertical="center"/>
    </xf>
    <xf numFmtId="38" fontId="28" fillId="0" borderId="17" xfId="49" applyFont="1" applyBorder="1" applyAlignment="1">
      <alignment vertical="center"/>
    </xf>
    <xf numFmtId="38" fontId="23" fillId="0" borderId="94" xfId="49" applyFont="1" applyBorder="1" applyAlignment="1">
      <alignment vertical="center"/>
    </xf>
    <xf numFmtId="38" fontId="23" fillId="0" borderId="95" xfId="49" applyFont="1" applyBorder="1" applyAlignment="1">
      <alignment vertical="center"/>
    </xf>
    <xf numFmtId="0" fontId="0" fillId="0" borderId="26" xfId="0" applyFont="1" applyBorder="1" applyAlignment="1">
      <alignment horizontal="right" vertical="center" shrinkToFit="1"/>
    </xf>
    <xf numFmtId="0" fontId="0" fillId="0" borderId="26" xfId="0" applyFont="1" applyBorder="1" applyAlignment="1">
      <alignment vertical="center" shrinkToFit="1"/>
    </xf>
    <xf numFmtId="38" fontId="43" fillId="0" borderId="26" xfId="49" applyFont="1" applyBorder="1" applyAlignment="1">
      <alignment vertical="center" shrinkToFit="1"/>
    </xf>
    <xf numFmtId="0" fontId="0" fillId="0" borderId="29" xfId="0" applyFont="1" applyBorder="1" applyAlignment="1">
      <alignment vertical="center"/>
    </xf>
    <xf numFmtId="38" fontId="43" fillId="0" borderId="29" xfId="49" applyFont="1" applyBorder="1" applyAlignment="1">
      <alignment vertical="center" shrinkToFit="1"/>
    </xf>
    <xf numFmtId="0" fontId="0" fillId="0" borderId="45" xfId="0" applyFont="1" applyBorder="1" applyAlignment="1">
      <alignment vertical="center"/>
    </xf>
    <xf numFmtId="38" fontId="43" fillId="0" borderId="45" xfId="49" applyFont="1" applyBorder="1" applyAlignment="1">
      <alignment vertical="center" shrinkToFit="1"/>
    </xf>
    <xf numFmtId="0" fontId="25" fillId="0" borderId="38" xfId="0" applyFont="1" applyBorder="1" applyAlignment="1">
      <alignment vertical="center"/>
    </xf>
    <xf numFmtId="38" fontId="43" fillId="0" borderId="38" xfId="49" applyFont="1" applyBorder="1" applyAlignment="1">
      <alignment vertical="center" shrinkToFit="1"/>
    </xf>
    <xf numFmtId="38" fontId="43" fillId="0" borderId="33" xfId="49" applyFont="1" applyBorder="1" applyAlignment="1">
      <alignment vertical="center" shrinkToFit="1"/>
    </xf>
    <xf numFmtId="38" fontId="43" fillId="0" borderId="49" xfId="49" applyFont="1" applyBorder="1" applyAlignment="1">
      <alignment vertical="center" shrinkToFit="1"/>
    </xf>
    <xf numFmtId="38" fontId="43" fillId="0" borderId="51" xfId="49" applyFont="1" applyBorder="1" applyAlignment="1">
      <alignment vertical="center" shrinkToFit="1"/>
    </xf>
    <xf numFmtId="0" fontId="24" fillId="23" borderId="96" xfId="0" applyFont="1" applyFill="1" applyBorder="1" applyAlignment="1">
      <alignment horizontal="center" vertical="center"/>
    </xf>
    <xf numFmtId="0" fontId="24" fillId="23" borderId="97" xfId="0" applyFont="1" applyFill="1" applyBorder="1" applyAlignment="1">
      <alignment horizontal="center" vertical="center"/>
    </xf>
    <xf numFmtId="0" fontId="24" fillId="23" borderId="98" xfId="0" applyFont="1" applyFill="1" applyBorder="1" applyAlignment="1">
      <alignment horizontal="center"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0" borderId="101" xfId="0" applyFont="1" applyBorder="1" applyAlignment="1">
      <alignment horizontal="center" vertical="center"/>
    </xf>
    <xf numFmtId="0" fontId="0" fillId="0" borderId="15"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23" fillId="0" borderId="15" xfId="0" applyFont="1" applyBorder="1" applyAlignment="1">
      <alignment vertical="center"/>
    </xf>
    <xf numFmtId="0" fontId="23" fillId="0" borderId="0" xfId="0" applyFont="1" applyBorder="1" applyAlignment="1">
      <alignment vertical="center"/>
    </xf>
    <xf numFmtId="0" fontId="23" fillId="0" borderId="16"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23" fillId="0" borderId="102" xfId="0" applyFont="1" applyBorder="1" applyAlignment="1">
      <alignment horizontal="center" vertical="center"/>
    </xf>
    <xf numFmtId="0" fontId="23" fillId="0" borderId="103" xfId="0" applyFont="1" applyBorder="1" applyAlignment="1">
      <alignment horizontal="center" vertical="center"/>
    </xf>
    <xf numFmtId="0" fontId="23" fillId="0" borderId="104" xfId="0" applyFont="1" applyBorder="1" applyAlignment="1">
      <alignment horizontal="center" vertical="center"/>
    </xf>
    <xf numFmtId="0" fontId="23" fillId="0" borderId="15" xfId="0" applyFont="1" applyBorder="1" applyAlignment="1">
      <alignment vertical="center" shrinkToFit="1"/>
    </xf>
    <xf numFmtId="0" fontId="23" fillId="0" borderId="0" xfId="0" applyFont="1" applyBorder="1" applyAlignment="1">
      <alignment vertical="center" shrinkToFit="1"/>
    </xf>
    <xf numFmtId="0" fontId="23" fillId="0" borderId="16" xfId="0" applyFont="1" applyBorder="1" applyAlignment="1">
      <alignment vertical="center" shrinkToFit="1"/>
    </xf>
    <xf numFmtId="0" fontId="23" fillId="0" borderId="105" xfId="0" applyFont="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109" xfId="0" applyFont="1" applyBorder="1" applyAlignment="1">
      <alignment horizontal="center" vertical="center"/>
    </xf>
    <xf numFmtId="0" fontId="23" fillId="0" borderId="110" xfId="0" applyFont="1" applyBorder="1" applyAlignment="1">
      <alignment horizontal="center" vertical="center"/>
    </xf>
    <xf numFmtId="0" fontId="0" fillId="0" borderId="47" xfId="0" applyFont="1" applyBorder="1" applyAlignment="1">
      <alignment horizontal="right" vertical="center" shrinkToFit="1"/>
    </xf>
    <xf numFmtId="0" fontId="0" fillId="0" borderId="48" xfId="0" applyFont="1" applyBorder="1" applyAlignment="1">
      <alignment horizontal="right"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6" xfId="0" applyFont="1" applyBorder="1" applyAlignment="1">
      <alignment horizontal="center" vertical="center" shrinkToFit="1"/>
    </xf>
    <xf numFmtId="0" fontId="25" fillId="0" borderId="46" xfId="0" applyFont="1" applyBorder="1" applyAlignment="1">
      <alignment horizontal="left" vertical="center" shrinkToFit="1"/>
    </xf>
    <xf numFmtId="0" fontId="25" fillId="0" borderId="111" xfId="0" applyFont="1" applyBorder="1" applyAlignment="1">
      <alignment horizontal="left" vertical="center" shrinkToFit="1"/>
    </xf>
    <xf numFmtId="0" fontId="23" fillId="0" borderId="24" xfId="0" applyFont="1" applyBorder="1" applyAlignment="1">
      <alignment horizontal="center" vertical="center" shrinkToFit="1"/>
    </xf>
    <xf numFmtId="0" fontId="23" fillId="0" borderId="25" xfId="0" applyFont="1" applyBorder="1" applyAlignment="1">
      <alignment horizontal="center" vertical="center" shrinkToFit="1"/>
    </xf>
    <xf numFmtId="0" fontId="31" fillId="0" borderId="0" xfId="0" applyFont="1" applyAlignment="1">
      <alignment horizontal="center" vertical="center"/>
    </xf>
    <xf numFmtId="0" fontId="30" fillId="0" borderId="28" xfId="0" applyFont="1" applyBorder="1" applyAlignment="1">
      <alignment horizontal="distributed" vertical="center" indent="6"/>
    </xf>
    <xf numFmtId="0" fontId="30" fillId="0" borderId="112" xfId="0" applyFont="1" applyBorder="1" applyAlignment="1">
      <alignment horizontal="distributed" vertical="center" indent="6"/>
    </xf>
    <xf numFmtId="0" fontId="30" fillId="0" borderId="47" xfId="0" applyFont="1" applyBorder="1" applyAlignment="1">
      <alignment horizontal="distributed" vertical="center" indent="6"/>
    </xf>
    <xf numFmtId="0" fontId="30" fillId="0" borderId="113" xfId="0" applyFont="1" applyBorder="1" applyAlignment="1">
      <alignment horizontal="distributed" vertical="center" indent="6"/>
    </xf>
    <xf numFmtId="0" fontId="33" fillId="0" borderId="51" xfId="0" applyFont="1" applyFill="1" applyBorder="1" applyAlignment="1">
      <alignment horizontal="center" vertical="center" textRotation="255"/>
    </xf>
    <xf numFmtId="0" fontId="33" fillId="0" borderId="36" xfId="0" applyFont="1" applyFill="1" applyBorder="1" applyAlignment="1">
      <alignment horizontal="center" vertical="center" textRotation="255"/>
    </xf>
    <xf numFmtId="0" fontId="33" fillId="0" borderId="51" xfId="0" applyFont="1" applyBorder="1" applyAlignment="1">
      <alignment horizontal="center" vertical="distributed" textRotation="255" indent="6"/>
    </xf>
    <xf numFmtId="0" fontId="33" fillId="0" borderId="36" xfId="0" applyFont="1" applyBorder="1" applyAlignment="1">
      <alignment horizontal="center" vertical="distributed" textRotation="255" indent="6"/>
    </xf>
    <xf numFmtId="0" fontId="39" fillId="0" borderId="114" xfId="62" applyFont="1" applyBorder="1" applyAlignment="1">
      <alignment horizontal="center" vertical="center"/>
      <protection/>
    </xf>
    <xf numFmtId="0" fontId="39" fillId="0" borderId="115" xfId="62" applyFont="1" applyBorder="1" applyAlignment="1">
      <alignment horizontal="center" vertical="center"/>
      <protection/>
    </xf>
    <xf numFmtId="0" fontId="39" fillId="0" borderId="116" xfId="62" applyFont="1" applyBorder="1" applyAlignment="1">
      <alignment horizontal="center" vertical="center"/>
      <protection/>
    </xf>
    <xf numFmtId="0" fontId="39" fillId="0" borderId="86" xfId="62" applyFont="1" applyBorder="1" applyAlignment="1">
      <alignment horizontal="center" vertical="center"/>
      <protection/>
    </xf>
    <xf numFmtId="0" fontId="39" fillId="0" borderId="36" xfId="62" applyFont="1" applyBorder="1" applyAlignment="1">
      <alignment horizontal="center" vertical="center"/>
      <protection/>
    </xf>
    <xf numFmtId="0" fontId="39" fillId="0" borderId="49" xfId="62" applyFont="1" applyBorder="1" applyAlignment="1">
      <alignment horizontal="center" vertical="center"/>
      <protection/>
    </xf>
    <xf numFmtId="0" fontId="38" fillId="0" borderId="117" xfId="62" applyFont="1" applyBorder="1" applyAlignment="1">
      <alignment horizontal="center" vertical="center"/>
      <protection/>
    </xf>
    <xf numFmtId="0" fontId="38" fillId="0" borderId="118" xfId="62" applyFont="1" applyBorder="1" applyAlignment="1">
      <alignment horizontal="center" vertical="center"/>
      <protection/>
    </xf>
    <xf numFmtId="0" fontId="38" fillId="0" borderId="119" xfId="62" applyFont="1" applyBorder="1" applyAlignment="1">
      <alignment horizontal="center" vertical="center"/>
      <protection/>
    </xf>
    <xf numFmtId="0" fontId="38" fillId="0" borderId="47" xfId="62" applyFont="1" applyBorder="1" applyAlignment="1">
      <alignment horizontal="center" vertical="center"/>
      <protection/>
    </xf>
    <xf numFmtId="0" fontId="38" fillId="0" borderId="48" xfId="62" applyFont="1" applyBorder="1" applyAlignment="1">
      <alignment horizontal="center" vertical="center"/>
      <protection/>
    </xf>
    <xf numFmtId="0" fontId="38" fillId="0" borderId="120" xfId="62" applyFont="1" applyBorder="1" applyAlignment="1">
      <alignment horizontal="center" vertical="center"/>
      <protection/>
    </xf>
    <xf numFmtId="0" fontId="38" fillId="23" borderId="115" xfId="62" applyFont="1" applyFill="1" applyBorder="1" applyAlignment="1">
      <alignment horizontal="center" vertical="center"/>
      <protection/>
    </xf>
    <xf numFmtId="38" fontId="39" fillId="23" borderId="121" xfId="51" applyFont="1" applyFill="1" applyBorder="1" applyAlignment="1">
      <alignment horizontal="center" vertical="center"/>
    </xf>
    <xf numFmtId="38" fontId="39" fillId="23" borderId="122" xfId="51" applyFont="1" applyFill="1" applyBorder="1" applyAlignment="1">
      <alignment horizontal="center" vertical="center"/>
    </xf>
    <xf numFmtId="0" fontId="39" fillId="0" borderId="115" xfId="62" applyFont="1" applyBorder="1" applyAlignment="1">
      <alignment horizontal="center" vertical="center" wrapText="1"/>
      <protection/>
    </xf>
    <xf numFmtId="38" fontId="39" fillId="0" borderId="121" xfId="51" applyFont="1" applyBorder="1" applyAlignment="1">
      <alignment horizontal="center" vertical="center"/>
    </xf>
    <xf numFmtId="38" fontId="39" fillId="0" borderId="122" xfId="51" applyFont="1" applyBorder="1" applyAlignment="1">
      <alignment horizontal="center" vertical="center"/>
    </xf>
    <xf numFmtId="0" fontId="39" fillId="0" borderId="114" xfId="62" applyFont="1" applyBorder="1" applyAlignment="1">
      <alignment horizontal="center" vertical="center" wrapText="1"/>
      <protection/>
    </xf>
    <xf numFmtId="0" fontId="39" fillId="0" borderId="121" xfId="62" applyFont="1" applyBorder="1" applyAlignment="1">
      <alignment horizontal="center" vertical="center"/>
      <protection/>
    </xf>
    <xf numFmtId="0" fontId="39" fillId="0" borderId="122" xfId="62" applyFont="1" applyBorder="1" applyAlignment="1">
      <alignment horizontal="center" vertical="center"/>
      <protection/>
    </xf>
    <xf numFmtId="38" fontId="38" fillId="23" borderId="84" xfId="51" applyFont="1" applyFill="1" applyBorder="1" applyAlignment="1">
      <alignment horizontal="center" vertical="center"/>
    </xf>
    <xf numFmtId="38" fontId="38" fillId="23" borderId="85" xfId="51" applyFont="1" applyFill="1" applyBorder="1" applyAlignment="1">
      <alignment horizontal="center" vertical="center"/>
    </xf>
    <xf numFmtId="38" fontId="41" fillId="0" borderId="0" xfId="49" applyFont="1" applyAlignment="1">
      <alignment vertical="center"/>
    </xf>
    <xf numFmtId="38" fontId="41" fillId="0" borderId="0" xfId="49" applyFont="1" applyBorder="1" applyAlignment="1">
      <alignment vertical="center"/>
    </xf>
    <xf numFmtId="38" fontId="41" fillId="24" borderId="123" xfId="49" applyFont="1" applyFill="1" applyBorder="1" applyAlignment="1">
      <alignment vertical="center"/>
    </xf>
    <xf numFmtId="38" fontId="41" fillId="24" borderId="89" xfId="49" applyFont="1" applyFill="1" applyBorder="1" applyAlignment="1">
      <alignment vertical="center"/>
    </xf>
    <xf numFmtId="38" fontId="41" fillId="0" borderId="0" xfId="49" applyFont="1" applyAlignment="1">
      <alignment horizontal="distributed" vertical="center"/>
    </xf>
    <xf numFmtId="38" fontId="41" fillId="0" borderId="82" xfId="49" applyFont="1" applyBorder="1" applyAlignment="1">
      <alignment horizontal="distributed" vertical="center"/>
    </xf>
    <xf numFmtId="38" fontId="41" fillId="0" borderId="83" xfId="49" applyFont="1" applyBorder="1" applyAlignment="1">
      <alignment horizontal="distributed" vertical="center" shrinkToFit="1"/>
    </xf>
    <xf numFmtId="38" fontId="41" fillId="0" borderId="124" xfId="49" applyFont="1" applyBorder="1" applyAlignment="1">
      <alignment horizontal="center" vertical="center"/>
    </xf>
    <xf numFmtId="38" fontId="41" fillId="0" borderId="125" xfId="49" applyFont="1" applyBorder="1" applyAlignment="1">
      <alignment horizontal="center" vertical="center"/>
    </xf>
    <xf numFmtId="38" fontId="41" fillId="0" borderId="85" xfId="49" applyFont="1" applyBorder="1" applyAlignment="1">
      <alignment horizontal="center" vertical="center"/>
    </xf>
    <xf numFmtId="38" fontId="41" fillId="0" borderId="86" xfId="49" applyFont="1" applyBorder="1" applyAlignment="1">
      <alignment horizontal="center" vertical="center"/>
    </xf>
    <xf numFmtId="38" fontId="41" fillId="0" borderId="126" xfId="49" applyFont="1" applyBorder="1" applyAlignment="1">
      <alignment horizontal="center" vertical="center"/>
    </xf>
    <xf numFmtId="38" fontId="41" fillId="0" borderId="114" xfId="49" applyFont="1" applyBorder="1" applyAlignment="1">
      <alignment horizontal="center" vertical="center" textRotation="255"/>
    </xf>
    <xf numFmtId="38" fontId="41" fillId="0" borderId="115" xfId="49" applyFont="1" applyBorder="1" applyAlignment="1">
      <alignment horizontal="center" vertical="center" textRotation="255"/>
    </xf>
    <xf numFmtId="38" fontId="41" fillId="0" borderId="121" xfId="49" applyFont="1" applyBorder="1" applyAlignment="1">
      <alignment horizontal="center" vertical="center" textRotation="255"/>
    </xf>
    <xf numFmtId="38" fontId="41" fillId="0" borderId="127" xfId="49" applyFont="1" applyBorder="1" applyAlignment="1">
      <alignment vertical="center"/>
    </xf>
    <xf numFmtId="38" fontId="41" fillId="0" borderId="86" xfId="49" applyFont="1" applyBorder="1" applyAlignment="1">
      <alignment vertical="center"/>
    </xf>
    <xf numFmtId="10" fontId="41" fillId="0" borderId="86" xfId="49" applyNumberFormat="1" applyFont="1" applyBorder="1" applyAlignment="1">
      <alignment vertical="center"/>
    </xf>
    <xf numFmtId="38" fontId="41" fillId="0" borderId="117" xfId="49" applyFont="1" applyBorder="1" applyAlignment="1">
      <alignment vertical="center"/>
    </xf>
    <xf numFmtId="38" fontId="41" fillId="0" borderId="119" xfId="49" applyFont="1" applyBorder="1" applyAlignment="1">
      <alignment vertical="center"/>
    </xf>
    <xf numFmtId="38" fontId="41" fillId="0" borderId="32" xfId="49" applyFont="1" applyBorder="1" applyAlignment="1">
      <alignment vertical="center"/>
    </xf>
    <xf numFmtId="38" fontId="41" fillId="0" borderId="17" xfId="49" applyFont="1" applyBorder="1" applyAlignment="1">
      <alignment vertical="center"/>
    </xf>
    <xf numFmtId="38" fontId="41" fillId="0" borderId="47" xfId="49" applyFont="1" applyBorder="1" applyAlignment="1">
      <alignment vertical="center"/>
    </xf>
    <xf numFmtId="38" fontId="41" fillId="0" borderId="128" xfId="49" applyFont="1" applyBorder="1" applyAlignment="1">
      <alignment vertical="center"/>
    </xf>
    <xf numFmtId="38" fontId="41" fillId="0" borderId="120" xfId="49" applyFont="1" applyBorder="1" applyAlignment="1">
      <alignment vertical="center"/>
    </xf>
    <xf numFmtId="38" fontId="41" fillId="0" borderId="26" xfId="49" applyFont="1" applyBorder="1" applyAlignment="1">
      <alignment vertical="center"/>
    </xf>
    <xf numFmtId="10" fontId="41" fillId="0" borderId="26" xfId="49" applyNumberFormat="1" applyFont="1" applyBorder="1" applyAlignment="1">
      <alignment vertical="center"/>
    </xf>
    <xf numFmtId="38" fontId="41" fillId="0" borderId="24" xfId="49" applyFont="1" applyBorder="1" applyAlignment="1">
      <alignment vertical="center"/>
    </xf>
    <xf numFmtId="38" fontId="41" fillId="0" borderId="28" xfId="49" applyFont="1" applyBorder="1" applyAlignment="1">
      <alignment horizontal="center" vertical="center"/>
    </xf>
    <xf numFmtId="38" fontId="41" fillId="0" borderId="129" xfId="49" applyFont="1" applyBorder="1" applyAlignment="1">
      <alignment horizontal="center" vertical="center"/>
    </xf>
    <xf numFmtId="38" fontId="41" fillId="0" borderId="130" xfId="49" applyFont="1" applyBorder="1" applyAlignment="1">
      <alignment horizontal="center" vertical="center"/>
    </xf>
    <xf numFmtId="38" fontId="41" fillId="0" borderId="47" xfId="49" applyFont="1" applyBorder="1" applyAlignment="1">
      <alignment horizontal="center" vertical="center"/>
    </xf>
    <xf numFmtId="38" fontId="41" fillId="0" borderId="128" xfId="49" applyFont="1" applyBorder="1" applyAlignment="1">
      <alignment horizontal="center" vertical="center"/>
    </xf>
    <xf numFmtId="38" fontId="41" fillId="0" borderId="120" xfId="49" applyFont="1" applyBorder="1" applyAlignment="1">
      <alignment horizontal="center" vertical="center"/>
    </xf>
    <xf numFmtId="38" fontId="41" fillId="0" borderId="51" xfId="49" applyFont="1" applyBorder="1" applyAlignment="1">
      <alignment horizontal="center" vertical="center"/>
    </xf>
    <xf numFmtId="38" fontId="41" fillId="0" borderId="49" xfId="49" applyFont="1" applyBorder="1" applyAlignment="1">
      <alignment horizontal="center" vertical="center"/>
    </xf>
    <xf numFmtId="38" fontId="41" fillId="0" borderId="131" xfId="49" applyFont="1" applyBorder="1" applyAlignment="1">
      <alignment horizontal="center" vertical="center"/>
    </xf>
    <xf numFmtId="38" fontId="41" fillId="0" borderId="132" xfId="49" applyFont="1" applyBorder="1" applyAlignment="1">
      <alignment horizontal="center" vertical="center"/>
    </xf>
    <xf numFmtId="38" fontId="41" fillId="0" borderId="51" xfId="49" applyFont="1" applyBorder="1" applyAlignment="1">
      <alignment vertical="center"/>
    </xf>
    <xf numFmtId="38" fontId="41" fillId="0" borderId="122" xfId="49" applyFont="1" applyBorder="1" applyAlignment="1">
      <alignment vertical="center"/>
    </xf>
    <xf numFmtId="38" fontId="41" fillId="0" borderId="131" xfId="49" applyFont="1" applyBorder="1" applyAlignment="1">
      <alignment vertical="center"/>
    </xf>
    <xf numFmtId="38" fontId="41" fillId="0" borderId="133" xfId="49" applyFont="1" applyBorder="1" applyAlignment="1">
      <alignment vertical="center"/>
    </xf>
    <xf numFmtId="38" fontId="41" fillId="0" borderId="87" xfId="49" applyFont="1" applyBorder="1" applyAlignment="1">
      <alignment vertical="center"/>
    </xf>
    <xf numFmtId="10" fontId="41" fillId="0" borderId="87" xfId="49" applyNumberFormat="1" applyFont="1" applyBorder="1" applyAlignment="1">
      <alignment vertical="center"/>
    </xf>
    <xf numFmtId="38" fontId="41" fillId="0" borderId="134" xfId="49" applyFont="1" applyBorder="1" applyAlignment="1">
      <alignment vertical="center"/>
    </xf>
    <xf numFmtId="38" fontId="41" fillId="0" borderId="49" xfId="49" applyFont="1" applyBorder="1" applyAlignment="1">
      <alignment vertical="center"/>
    </xf>
    <xf numFmtId="10" fontId="41" fillId="0" borderId="49" xfId="49" applyNumberFormat="1" applyFont="1" applyBorder="1" applyAlignment="1">
      <alignment vertical="center"/>
    </xf>
    <xf numFmtId="10" fontId="41" fillId="0" borderId="51" xfId="49" applyNumberFormat="1" applyFont="1" applyBorder="1" applyAlignment="1">
      <alignment vertical="center"/>
    </xf>
    <xf numFmtId="38" fontId="41" fillId="0" borderId="28" xfId="49" applyFont="1" applyBorder="1" applyAlignment="1">
      <alignment vertical="center"/>
    </xf>
    <xf numFmtId="38" fontId="41" fillId="0" borderId="88" xfId="49" applyFont="1" applyBorder="1" applyAlignment="1">
      <alignment vertical="center"/>
    </xf>
    <xf numFmtId="10" fontId="41" fillId="0" borderId="88" xfId="49" applyNumberFormat="1" applyFont="1" applyBorder="1" applyAlignment="1">
      <alignment vertical="center"/>
    </xf>
    <xf numFmtId="38" fontId="41" fillId="0" borderId="135" xfId="49" applyFont="1" applyBorder="1" applyAlignment="1">
      <alignment vertical="center"/>
    </xf>
    <xf numFmtId="38" fontId="0" fillId="0" borderId="123" xfId="49" applyFont="1" applyBorder="1" applyAlignment="1">
      <alignment horizontal="center" vertical="center"/>
    </xf>
    <xf numFmtId="38" fontId="0" fillId="0" borderId="136" xfId="49" applyFont="1" applyBorder="1" applyAlignment="1">
      <alignment horizontal="center" vertical="center"/>
    </xf>
    <xf numFmtId="38" fontId="26" fillId="0" borderId="0" xfId="49" applyFont="1" applyAlignment="1">
      <alignment vertical="center" wrapText="1"/>
    </xf>
    <xf numFmtId="38" fontId="24" fillId="0" borderId="96" xfId="49" applyFont="1" applyBorder="1" applyAlignment="1">
      <alignment horizontal="center" vertical="center"/>
    </xf>
    <xf numFmtId="38" fontId="24" fillId="0" borderId="97" xfId="49" applyFont="1" applyBorder="1" applyAlignment="1">
      <alignment horizontal="center" vertical="center"/>
    </xf>
    <xf numFmtId="38" fontId="24" fillId="0" borderId="98" xfId="49" applyFont="1" applyBorder="1" applyAlignment="1">
      <alignment horizontal="center" vertical="center"/>
    </xf>
    <xf numFmtId="38" fontId="23" fillId="0" borderId="137" xfId="49" applyFont="1" applyBorder="1" applyAlignment="1">
      <alignment horizontal="center" vertical="center"/>
    </xf>
    <xf numFmtId="38" fontId="23" fillId="0" borderId="138" xfId="49" applyFont="1" applyBorder="1" applyAlignment="1">
      <alignment horizontal="center" vertical="center"/>
    </xf>
    <xf numFmtId="38" fontId="23" fillId="0" borderId="139" xfId="49" applyFont="1" applyBorder="1" applyAlignment="1">
      <alignment horizontal="center" vertical="center"/>
    </xf>
    <xf numFmtId="38" fontId="28" fillId="0" borderId="15" xfId="49" applyFont="1" applyBorder="1" applyAlignment="1">
      <alignment vertical="center"/>
    </xf>
    <xf numFmtId="38" fontId="28" fillId="0" borderId="0" xfId="49" applyFont="1" applyBorder="1" applyAlignment="1">
      <alignment vertical="center"/>
    </xf>
    <xf numFmtId="38" fontId="28" fillId="0" borderId="16" xfId="49" applyFont="1" applyBorder="1" applyAlignment="1">
      <alignment vertical="center"/>
    </xf>
    <xf numFmtId="38" fontId="23" fillId="0" borderId="102" xfId="49" applyFont="1" applyBorder="1" applyAlignment="1">
      <alignment horizontal="center" vertical="center"/>
    </xf>
    <xf numFmtId="38" fontId="23" fillId="0" borderId="103" xfId="49" applyFont="1" applyBorder="1" applyAlignment="1">
      <alignment horizontal="center" vertical="center"/>
    </xf>
    <xf numFmtId="38" fontId="23" fillId="0" borderId="104" xfId="49" applyFont="1" applyBorder="1" applyAlignment="1">
      <alignment horizontal="center" vertical="center"/>
    </xf>
    <xf numFmtId="38" fontId="28" fillId="0" borderId="15" xfId="49" applyFont="1" applyBorder="1" applyAlignment="1">
      <alignment vertical="center" shrinkToFit="1"/>
    </xf>
    <xf numFmtId="38" fontId="28" fillId="0" borderId="0" xfId="49" applyFont="1" applyBorder="1" applyAlignment="1">
      <alignment vertical="center" shrinkToFit="1"/>
    </xf>
    <xf numFmtId="38" fontId="28" fillId="0" borderId="16" xfId="49" applyFont="1" applyBorder="1" applyAlignment="1">
      <alignment vertical="center" shrinkToFit="1"/>
    </xf>
    <xf numFmtId="38" fontId="23" fillId="0" borderId="105" xfId="49" applyFont="1" applyBorder="1" applyAlignment="1">
      <alignment horizontal="center" vertical="center"/>
    </xf>
    <xf numFmtId="38" fontId="23" fillId="0" borderId="106" xfId="49" applyFont="1" applyBorder="1" applyAlignment="1">
      <alignment horizontal="center" vertical="center"/>
    </xf>
    <xf numFmtId="38" fontId="23" fillId="0" borderId="107" xfId="49" applyFont="1" applyBorder="1" applyAlignment="1">
      <alignment horizontal="center" vertical="center"/>
    </xf>
    <xf numFmtId="38" fontId="23" fillId="0" borderId="108" xfId="49" applyFont="1" applyBorder="1" applyAlignment="1">
      <alignment horizontal="center" vertical="center"/>
    </xf>
    <xf numFmtId="38" fontId="23" fillId="0" borderId="109" xfId="49" applyFont="1" applyBorder="1" applyAlignment="1">
      <alignment horizontal="center" vertical="center"/>
    </xf>
    <xf numFmtId="38" fontId="23" fillId="0" borderId="110" xfId="49"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47625</xdr:rowOff>
    </xdr:from>
    <xdr:to>
      <xdr:col>7</xdr:col>
      <xdr:colOff>352425</xdr:colOff>
      <xdr:row>1</xdr:row>
      <xdr:rowOff>171450</xdr:rowOff>
    </xdr:to>
    <xdr:sp>
      <xdr:nvSpPr>
        <xdr:cNvPr id="1" name="Rectangle 1"/>
        <xdr:cNvSpPr>
          <a:spLocks/>
        </xdr:cNvSpPr>
      </xdr:nvSpPr>
      <xdr:spPr>
        <a:xfrm>
          <a:off x="4267200" y="47625"/>
          <a:ext cx="1009650" cy="304800"/>
        </a:xfrm>
        <a:prstGeom prst="rect">
          <a:avLst/>
        </a:prstGeom>
        <a:solidFill>
          <a:srgbClr val="FFFFFF"/>
        </a:solidFill>
        <a:ln w="9525" cmpd="sng">
          <a:solidFill>
            <a:srgbClr val="000000"/>
          </a:solidFill>
          <a:headEnd type="none"/>
          <a:tailEnd type="none"/>
        </a:ln>
      </xdr:spPr>
      <xdr:txBody>
        <a:bodyPr vertOverflow="clip" wrap="square" lIns="54864" tIns="22860" rIns="54864" bIns="0"/>
        <a:p>
          <a:pPr algn="ctr">
            <a:defRPr/>
          </a:pPr>
          <a:r>
            <a:rPr lang="en-US" cap="none" sz="1600" b="1" i="0" u="none" baseline="0">
              <a:solidFill>
                <a:srgbClr val="000000"/>
              </a:solidFill>
            </a:rPr>
            <a:t>記入例</a:t>
          </a:r>
        </a:p>
      </xdr:txBody>
    </xdr:sp>
    <xdr:clientData/>
  </xdr:twoCellAnchor>
  <xdr:twoCellAnchor>
    <xdr:from>
      <xdr:col>4</xdr:col>
      <xdr:colOff>219075</xdr:colOff>
      <xdr:row>18</xdr:row>
      <xdr:rowOff>295275</xdr:rowOff>
    </xdr:from>
    <xdr:to>
      <xdr:col>7</xdr:col>
      <xdr:colOff>495300</xdr:colOff>
      <xdr:row>22</xdr:row>
      <xdr:rowOff>142875</xdr:rowOff>
    </xdr:to>
    <xdr:sp>
      <xdr:nvSpPr>
        <xdr:cNvPr id="2" name="Rectangle 2"/>
        <xdr:cNvSpPr>
          <a:spLocks/>
        </xdr:cNvSpPr>
      </xdr:nvSpPr>
      <xdr:spPr>
        <a:xfrm>
          <a:off x="3086100" y="5153025"/>
          <a:ext cx="2333625" cy="106680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a:t>
          </a:r>
          <a:r>
            <a:rPr lang="en-US" cap="none" sz="1000" b="0" i="0" u="sng" baseline="0">
              <a:solidFill>
                <a:srgbClr val="FF0000"/>
              </a:solidFill>
              <a:latin typeface="ＭＳ Ｐゴシック"/>
              <a:ea typeface="ＭＳ Ｐゴシック"/>
              <a:cs typeface="ＭＳ Ｐゴシック"/>
            </a:rPr>
            <a:t>自己資金は、直近の預金残高</a:t>
          </a:r>
          <a:r>
            <a:rPr lang="en-US" cap="none" sz="1000" b="0" i="0" u="sng" baseline="0">
              <a:solidFill>
                <a:srgbClr val="FF0000"/>
              </a:solidFill>
              <a:latin typeface="ＭＳ Ｐゴシック"/>
              <a:ea typeface="ＭＳ Ｐゴシック"/>
              <a:cs typeface="ＭＳ Ｐゴシック"/>
            </a:rPr>
            <a:t>+</a:t>
          </a:r>
          <a:r>
            <a:rPr lang="en-US" cap="none" sz="1000" b="0" i="0" u="sng" baseline="0">
              <a:solidFill>
                <a:srgbClr val="FF0000"/>
              </a:solidFill>
              <a:latin typeface="ＭＳ Ｐゴシック"/>
              <a:ea typeface="ＭＳ Ｐゴシック"/>
              <a:cs typeface="ＭＳ Ｐゴシック"/>
            </a:rPr>
            <a:t>支払済領収証の金額</a:t>
          </a:r>
          <a:r>
            <a:rPr lang="en-US" cap="none" sz="1000" b="0" i="0" u="none" baseline="0">
              <a:solidFill>
                <a:srgbClr val="0000FF"/>
              </a:solidFill>
              <a:latin typeface="ＭＳ Ｐゴシック"/>
              <a:ea typeface="ＭＳ Ｐゴシック"/>
              <a:cs typeface="ＭＳ Ｐゴシック"/>
            </a:rPr>
            <a:t>となります。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・「支払済領収証」は、設備資金のためにすでに支払った金額となります。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219075</xdr:colOff>
      <xdr:row>14</xdr:row>
      <xdr:rowOff>104775</xdr:rowOff>
    </xdr:from>
    <xdr:to>
      <xdr:col>3</xdr:col>
      <xdr:colOff>438150</xdr:colOff>
      <xdr:row>15</xdr:row>
      <xdr:rowOff>200025</xdr:rowOff>
    </xdr:to>
    <xdr:sp>
      <xdr:nvSpPr>
        <xdr:cNvPr id="3" name="Rectangle 5"/>
        <xdr:cNvSpPr>
          <a:spLocks/>
        </xdr:cNvSpPr>
      </xdr:nvSpPr>
      <xdr:spPr>
        <a:xfrm>
          <a:off x="219075" y="3743325"/>
          <a:ext cx="2276475" cy="4000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運転資金算出の根拠となる内訳を記入してください。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34</xdr:row>
      <xdr:rowOff>47625</xdr:rowOff>
    </xdr:from>
    <xdr:to>
      <xdr:col>6</xdr:col>
      <xdr:colOff>323850</xdr:colOff>
      <xdr:row>35</xdr:row>
      <xdr:rowOff>219075</xdr:rowOff>
    </xdr:to>
    <xdr:sp>
      <xdr:nvSpPr>
        <xdr:cNvPr id="1" name="AutoShape 1"/>
        <xdr:cNvSpPr>
          <a:spLocks/>
        </xdr:cNvSpPr>
      </xdr:nvSpPr>
      <xdr:spPr>
        <a:xfrm>
          <a:off x="2800350" y="7134225"/>
          <a:ext cx="295275" cy="428625"/>
        </a:xfrm>
        <a:prstGeom prst="leftBrace">
          <a:avLst>
            <a:gd name="adj" fmla="val -22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27</xdr:row>
      <xdr:rowOff>38100</xdr:rowOff>
    </xdr:from>
    <xdr:to>
      <xdr:col>13</xdr:col>
      <xdr:colOff>266700</xdr:colOff>
      <xdr:row>29</xdr:row>
      <xdr:rowOff>9525</xdr:rowOff>
    </xdr:to>
    <xdr:sp>
      <xdr:nvSpPr>
        <xdr:cNvPr id="2" name="Rectangle 3"/>
        <xdr:cNvSpPr>
          <a:spLocks/>
        </xdr:cNvSpPr>
      </xdr:nvSpPr>
      <xdr:spPr>
        <a:xfrm>
          <a:off x="390525" y="5524500"/>
          <a:ext cx="5248275" cy="39052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別表の「返済ｼｭﾐﾚｰｼｮﾝ」に借入希望金額を入力すると１年目から７年目までのおおよその返済額（支払元金・支払利息）が算出されますので、その数値を転記してください。</a:t>
          </a:r>
        </a:p>
      </xdr:txBody>
    </xdr:sp>
    <xdr:clientData/>
  </xdr:twoCellAnchor>
  <xdr:twoCellAnchor>
    <xdr:from>
      <xdr:col>0</xdr:col>
      <xdr:colOff>390525</xdr:colOff>
      <xdr:row>25</xdr:row>
      <xdr:rowOff>0</xdr:rowOff>
    </xdr:from>
    <xdr:to>
      <xdr:col>1</xdr:col>
      <xdr:colOff>66675</xdr:colOff>
      <xdr:row>27</xdr:row>
      <xdr:rowOff>66675</xdr:rowOff>
    </xdr:to>
    <xdr:sp>
      <xdr:nvSpPr>
        <xdr:cNvPr id="3" name="Line 5"/>
        <xdr:cNvSpPr>
          <a:spLocks/>
        </xdr:cNvSpPr>
      </xdr:nvSpPr>
      <xdr:spPr>
        <a:xfrm flipH="1" flipV="1">
          <a:off x="390525" y="5067300"/>
          <a:ext cx="314325" cy="4857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447675</xdr:colOff>
      <xdr:row>0</xdr:row>
      <xdr:rowOff>47625</xdr:rowOff>
    </xdr:from>
    <xdr:to>
      <xdr:col>10</xdr:col>
      <xdr:colOff>333375</xdr:colOff>
      <xdr:row>3</xdr:row>
      <xdr:rowOff>19050</xdr:rowOff>
    </xdr:to>
    <xdr:sp>
      <xdr:nvSpPr>
        <xdr:cNvPr id="4" name="Rectangle 6"/>
        <xdr:cNvSpPr>
          <a:spLocks/>
        </xdr:cNvSpPr>
      </xdr:nvSpPr>
      <xdr:spPr>
        <a:xfrm>
          <a:off x="1085850" y="47625"/>
          <a:ext cx="3505200" cy="5143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３年度分程度の収支計画を作成してください。借入金を返済できるための利益を上げるためには、どの位の売上高が必要なのか検討しましょう。</a:t>
          </a:r>
        </a:p>
      </xdr:txBody>
    </xdr:sp>
    <xdr:clientData/>
  </xdr:twoCellAnchor>
  <xdr:twoCellAnchor>
    <xdr:from>
      <xdr:col>3</xdr:col>
      <xdr:colOff>95250</xdr:colOff>
      <xdr:row>17</xdr:row>
      <xdr:rowOff>161925</xdr:rowOff>
    </xdr:from>
    <xdr:to>
      <xdr:col>13</xdr:col>
      <xdr:colOff>276225</xdr:colOff>
      <xdr:row>20</xdr:row>
      <xdr:rowOff>66675</xdr:rowOff>
    </xdr:to>
    <xdr:sp>
      <xdr:nvSpPr>
        <xdr:cNvPr id="5" name="Rectangle 3"/>
        <xdr:cNvSpPr>
          <a:spLocks/>
        </xdr:cNvSpPr>
      </xdr:nvSpPr>
      <xdr:spPr>
        <a:xfrm>
          <a:off x="1752600" y="3581400"/>
          <a:ext cx="3895725" cy="50482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様式１</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資金計画書の「設備資金」に記載した支出項目を記載ください。これらは</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様式４</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損益計画書では「減価償却費」に含まれるものとなります。</a:t>
          </a:r>
        </a:p>
      </xdr:txBody>
    </xdr:sp>
    <xdr:clientData/>
  </xdr:twoCellAnchor>
  <xdr:twoCellAnchor>
    <xdr:from>
      <xdr:col>2</xdr:col>
      <xdr:colOff>276225</xdr:colOff>
      <xdr:row>16</xdr:row>
      <xdr:rowOff>9525</xdr:rowOff>
    </xdr:from>
    <xdr:to>
      <xdr:col>3</xdr:col>
      <xdr:colOff>352425</xdr:colOff>
      <xdr:row>17</xdr:row>
      <xdr:rowOff>152400</xdr:rowOff>
    </xdr:to>
    <xdr:sp>
      <xdr:nvSpPr>
        <xdr:cNvPr id="6" name="Line 5"/>
        <xdr:cNvSpPr>
          <a:spLocks/>
        </xdr:cNvSpPr>
      </xdr:nvSpPr>
      <xdr:spPr>
        <a:xfrm flipH="1" flipV="1">
          <a:off x="1562100" y="3248025"/>
          <a:ext cx="447675" cy="323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30</xdr:row>
      <xdr:rowOff>161925</xdr:rowOff>
    </xdr:from>
    <xdr:to>
      <xdr:col>4</xdr:col>
      <xdr:colOff>76200</xdr:colOff>
      <xdr:row>30</xdr:row>
      <xdr:rowOff>200025</xdr:rowOff>
    </xdr:to>
    <xdr:sp>
      <xdr:nvSpPr>
        <xdr:cNvPr id="7" name="Line 5"/>
        <xdr:cNvSpPr>
          <a:spLocks/>
        </xdr:cNvSpPr>
      </xdr:nvSpPr>
      <xdr:spPr>
        <a:xfrm flipH="1" flipV="1">
          <a:off x="1628775" y="6276975"/>
          <a:ext cx="476250" cy="381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30</xdr:row>
      <xdr:rowOff>104775</xdr:rowOff>
    </xdr:from>
    <xdr:to>
      <xdr:col>13</xdr:col>
      <xdr:colOff>247650</xdr:colOff>
      <xdr:row>31</xdr:row>
      <xdr:rowOff>114300</xdr:rowOff>
    </xdr:to>
    <xdr:sp>
      <xdr:nvSpPr>
        <xdr:cNvPr id="8" name="Rectangle 3"/>
        <xdr:cNvSpPr>
          <a:spLocks/>
        </xdr:cNvSpPr>
      </xdr:nvSpPr>
      <xdr:spPr>
        <a:xfrm>
          <a:off x="2114550" y="6219825"/>
          <a:ext cx="3505200" cy="21907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自己資金・借入予定額の総額を記載してください。</a:t>
          </a:r>
        </a:p>
      </xdr:txBody>
    </xdr:sp>
    <xdr:clientData/>
  </xdr:twoCellAnchor>
  <xdr:twoCellAnchor>
    <xdr:from>
      <xdr:col>1</xdr:col>
      <xdr:colOff>571500</xdr:colOff>
      <xdr:row>13</xdr:row>
      <xdr:rowOff>85725</xdr:rowOff>
    </xdr:from>
    <xdr:to>
      <xdr:col>3</xdr:col>
      <xdr:colOff>85725</xdr:colOff>
      <xdr:row>14</xdr:row>
      <xdr:rowOff>123825</xdr:rowOff>
    </xdr:to>
    <xdr:sp>
      <xdr:nvSpPr>
        <xdr:cNvPr id="9" name="Line 5"/>
        <xdr:cNvSpPr>
          <a:spLocks/>
        </xdr:cNvSpPr>
      </xdr:nvSpPr>
      <xdr:spPr>
        <a:xfrm flipH="1" flipV="1">
          <a:off x="1209675" y="2724150"/>
          <a:ext cx="533400" cy="2476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12</xdr:row>
      <xdr:rowOff>180975</xdr:rowOff>
    </xdr:from>
    <xdr:to>
      <xdr:col>14</xdr:col>
      <xdr:colOff>228600</xdr:colOff>
      <xdr:row>14</xdr:row>
      <xdr:rowOff>209550</xdr:rowOff>
    </xdr:to>
    <xdr:sp>
      <xdr:nvSpPr>
        <xdr:cNvPr id="10" name="Rectangle 3"/>
        <xdr:cNvSpPr>
          <a:spLocks/>
        </xdr:cNvSpPr>
      </xdr:nvSpPr>
      <xdr:spPr>
        <a:xfrm>
          <a:off x="1733550" y="2609850"/>
          <a:ext cx="4238625" cy="44767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法人の場合：利益</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40</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支払時期は決算月の</a:t>
          </a:r>
          <a:r>
            <a:rPr lang="en-US" cap="none" sz="1000" b="0" i="0" u="none" baseline="0">
              <a:solidFill>
                <a:srgbClr val="0000FF"/>
              </a:solidFill>
              <a:latin typeface="ＭＳ Ｐゴシック"/>
              <a:ea typeface="ＭＳ Ｐゴシック"/>
              <a:cs typeface="ＭＳ Ｐゴシック"/>
            </a:rPr>
            <a:t>2</a:t>
          </a:r>
          <a:r>
            <a:rPr lang="en-US" cap="none" sz="1000" b="0" i="0" u="none" baseline="0">
              <a:solidFill>
                <a:srgbClr val="0000FF"/>
              </a:solidFill>
              <a:latin typeface="ＭＳ Ｐゴシック"/>
              <a:ea typeface="ＭＳ Ｐゴシック"/>
              <a:cs typeface="ＭＳ Ｐゴシック"/>
            </a:rPr>
            <a:t>ヶ月後となります。したがって開業初年度は</a:t>
          </a:r>
          <a:r>
            <a:rPr lang="en-US" cap="none" sz="1000" b="0" i="0" u="none" baseline="0">
              <a:solidFill>
                <a:srgbClr val="0000FF"/>
              </a:solidFill>
              <a:latin typeface="ＭＳ Ｐゴシック"/>
              <a:ea typeface="ＭＳ Ｐゴシック"/>
              <a:cs typeface="ＭＳ Ｐゴシック"/>
            </a:rPr>
            <a:t>0</a:t>
          </a:r>
          <a:r>
            <a:rPr lang="en-US" cap="none" sz="1000" b="0" i="0" u="none" baseline="0">
              <a:solidFill>
                <a:srgbClr val="0000FF"/>
              </a:solidFill>
              <a:latin typeface="ＭＳ Ｐゴシック"/>
              <a:ea typeface="ＭＳ Ｐゴシック"/>
              <a:cs typeface="ＭＳ Ｐゴシック"/>
            </a:rPr>
            <a:t>円。</a:t>
          </a:r>
        </a:p>
      </xdr:txBody>
    </xdr:sp>
    <xdr:clientData/>
  </xdr:twoCellAnchor>
  <xdr:twoCellAnchor>
    <xdr:from>
      <xdr:col>0</xdr:col>
      <xdr:colOff>323850</xdr:colOff>
      <xdr:row>8</xdr:row>
      <xdr:rowOff>38100</xdr:rowOff>
    </xdr:from>
    <xdr:to>
      <xdr:col>1</xdr:col>
      <xdr:colOff>28575</xdr:colOff>
      <xdr:row>9</xdr:row>
      <xdr:rowOff>190500</xdr:rowOff>
    </xdr:to>
    <xdr:sp>
      <xdr:nvSpPr>
        <xdr:cNvPr id="11" name="Line 5"/>
        <xdr:cNvSpPr>
          <a:spLocks/>
        </xdr:cNvSpPr>
      </xdr:nvSpPr>
      <xdr:spPr>
        <a:xfrm flipH="1">
          <a:off x="323850" y="1628775"/>
          <a:ext cx="342900" cy="3619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0</xdr:rowOff>
    </xdr:from>
    <xdr:to>
      <xdr:col>10</xdr:col>
      <xdr:colOff>333375</xdr:colOff>
      <xdr:row>8</xdr:row>
      <xdr:rowOff>190500</xdr:rowOff>
    </xdr:to>
    <xdr:sp>
      <xdr:nvSpPr>
        <xdr:cNvPr id="12" name="Rectangle 3"/>
        <xdr:cNvSpPr>
          <a:spLocks/>
        </xdr:cNvSpPr>
      </xdr:nvSpPr>
      <xdr:spPr>
        <a:xfrm>
          <a:off x="638175" y="1381125"/>
          <a:ext cx="3952875" cy="4000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経費の内訳項目は例示です。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貴社の実態に則した必要な経費を、適宜追加してご記入ください。</a:t>
          </a:r>
        </a:p>
      </xdr:txBody>
    </xdr:sp>
    <xdr:clientData/>
  </xdr:twoCellAnchor>
  <xdr:twoCellAnchor>
    <xdr:from>
      <xdr:col>11</xdr:col>
      <xdr:colOff>304800</xdr:colOff>
      <xdr:row>0</xdr:row>
      <xdr:rowOff>19050</xdr:rowOff>
    </xdr:from>
    <xdr:to>
      <xdr:col>14</xdr:col>
      <xdr:colOff>200025</xdr:colOff>
      <xdr:row>1</xdr:row>
      <xdr:rowOff>142875</xdr:rowOff>
    </xdr:to>
    <xdr:sp>
      <xdr:nvSpPr>
        <xdr:cNvPr id="13" name="Rectangle 1"/>
        <xdr:cNvSpPr>
          <a:spLocks/>
        </xdr:cNvSpPr>
      </xdr:nvSpPr>
      <xdr:spPr>
        <a:xfrm>
          <a:off x="4933950" y="19050"/>
          <a:ext cx="1009650" cy="304800"/>
        </a:xfrm>
        <a:prstGeom prst="rect">
          <a:avLst/>
        </a:prstGeom>
        <a:solidFill>
          <a:srgbClr val="FFFFFF"/>
        </a:solidFill>
        <a:ln w="9525" cmpd="sng">
          <a:solidFill>
            <a:srgbClr val="000000"/>
          </a:solidFill>
          <a:headEnd type="none"/>
          <a:tailEnd type="none"/>
        </a:ln>
      </xdr:spPr>
      <xdr:txBody>
        <a:bodyPr vertOverflow="clip" wrap="square" lIns="54864" tIns="22860" rIns="54864" bIns="0"/>
        <a:p>
          <a:pPr algn="ctr">
            <a:defRPr/>
          </a:pPr>
          <a:r>
            <a:rPr lang="en-US" cap="none" sz="1600" b="1" i="0" u="none" baseline="0">
              <a:solidFill>
                <a:srgbClr val="00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23</xdr:row>
      <xdr:rowOff>76200</xdr:rowOff>
    </xdr:from>
    <xdr:to>
      <xdr:col>8</xdr:col>
      <xdr:colOff>371475</xdr:colOff>
      <xdr:row>24</xdr:row>
      <xdr:rowOff>238125</xdr:rowOff>
    </xdr:to>
    <xdr:sp>
      <xdr:nvSpPr>
        <xdr:cNvPr id="1" name="Rectangle 2"/>
        <xdr:cNvSpPr>
          <a:spLocks/>
        </xdr:cNvSpPr>
      </xdr:nvSpPr>
      <xdr:spPr>
        <a:xfrm>
          <a:off x="95250" y="5629275"/>
          <a:ext cx="5248275" cy="4000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別表の「返済ｼｭﾐﾚｰｼｮﾝ」に借入希望金額を入力すると１年目から７年目までのおおよその返済額（支払元金・支払利息）が算出されますので、その数値を転記してください。</a:t>
          </a:r>
        </a:p>
      </xdr:txBody>
    </xdr:sp>
    <xdr:clientData/>
  </xdr:twoCellAnchor>
  <xdr:twoCellAnchor>
    <xdr:from>
      <xdr:col>0</xdr:col>
      <xdr:colOff>209550</xdr:colOff>
      <xdr:row>20</xdr:row>
      <xdr:rowOff>0</xdr:rowOff>
    </xdr:from>
    <xdr:to>
      <xdr:col>1</xdr:col>
      <xdr:colOff>76200</xdr:colOff>
      <xdr:row>23</xdr:row>
      <xdr:rowOff>76200</xdr:rowOff>
    </xdr:to>
    <xdr:sp>
      <xdr:nvSpPr>
        <xdr:cNvPr id="2" name="Line 3"/>
        <xdr:cNvSpPr>
          <a:spLocks/>
        </xdr:cNvSpPr>
      </xdr:nvSpPr>
      <xdr:spPr>
        <a:xfrm flipV="1">
          <a:off x="209550" y="4838700"/>
          <a:ext cx="295275" cy="7905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20</xdr:row>
      <xdr:rowOff>0</xdr:rowOff>
    </xdr:from>
    <xdr:to>
      <xdr:col>6</xdr:col>
      <xdr:colOff>76200</xdr:colOff>
      <xdr:row>23</xdr:row>
      <xdr:rowOff>76200</xdr:rowOff>
    </xdr:to>
    <xdr:sp>
      <xdr:nvSpPr>
        <xdr:cNvPr id="3" name="Line 4"/>
        <xdr:cNvSpPr>
          <a:spLocks/>
        </xdr:cNvSpPr>
      </xdr:nvSpPr>
      <xdr:spPr>
        <a:xfrm flipV="1">
          <a:off x="3400425" y="4838700"/>
          <a:ext cx="276225" cy="7905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0</xdr:row>
      <xdr:rowOff>219075</xdr:rowOff>
    </xdr:from>
    <xdr:to>
      <xdr:col>7</xdr:col>
      <xdr:colOff>457200</xdr:colOff>
      <xdr:row>3</xdr:row>
      <xdr:rowOff>0</xdr:rowOff>
    </xdr:to>
    <xdr:sp>
      <xdr:nvSpPr>
        <xdr:cNvPr id="4" name="Rectangle 5"/>
        <xdr:cNvSpPr>
          <a:spLocks/>
        </xdr:cNvSpPr>
      </xdr:nvSpPr>
      <xdr:spPr>
        <a:xfrm>
          <a:off x="1238250" y="219075"/>
          <a:ext cx="3505200" cy="5524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３年度分程度の収支計画を作成してください。借入金を返済できるための利益を上げるためには、どの位の売上高が必要なのか検討しましょう。</a:t>
          </a:r>
        </a:p>
      </xdr:txBody>
    </xdr:sp>
    <xdr:clientData/>
  </xdr:twoCellAnchor>
  <xdr:twoCellAnchor>
    <xdr:from>
      <xdr:col>2</xdr:col>
      <xdr:colOff>561975</xdr:colOff>
      <xdr:row>13</xdr:row>
      <xdr:rowOff>219075</xdr:rowOff>
    </xdr:from>
    <xdr:to>
      <xdr:col>3</xdr:col>
      <xdr:colOff>180975</xdr:colOff>
      <xdr:row>14</xdr:row>
      <xdr:rowOff>38100</xdr:rowOff>
    </xdr:to>
    <xdr:sp>
      <xdr:nvSpPr>
        <xdr:cNvPr id="5" name="Line 5"/>
        <xdr:cNvSpPr>
          <a:spLocks/>
        </xdr:cNvSpPr>
      </xdr:nvSpPr>
      <xdr:spPr>
        <a:xfrm flipH="1" flipV="1">
          <a:off x="1676400" y="3390900"/>
          <a:ext cx="304800" cy="571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14</xdr:row>
      <xdr:rowOff>38100</xdr:rowOff>
    </xdr:from>
    <xdr:to>
      <xdr:col>9</xdr:col>
      <xdr:colOff>428625</xdr:colOff>
      <xdr:row>15</xdr:row>
      <xdr:rowOff>200025</xdr:rowOff>
    </xdr:to>
    <xdr:sp>
      <xdr:nvSpPr>
        <xdr:cNvPr id="6" name="Rectangle 3"/>
        <xdr:cNvSpPr>
          <a:spLocks/>
        </xdr:cNvSpPr>
      </xdr:nvSpPr>
      <xdr:spPr>
        <a:xfrm>
          <a:off x="1866900" y="3448050"/>
          <a:ext cx="4219575" cy="4000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損益計画書で「減価償却費」に含めた項目をご記載ください。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これらの項目は、損益計画書と収支計画書のズレとなる部分となります。</a:t>
          </a:r>
        </a:p>
      </xdr:txBody>
    </xdr:sp>
    <xdr:clientData/>
  </xdr:twoCellAnchor>
  <xdr:twoCellAnchor>
    <xdr:from>
      <xdr:col>1</xdr:col>
      <xdr:colOff>409575</xdr:colOff>
      <xdr:row>10</xdr:row>
      <xdr:rowOff>28575</xdr:rowOff>
    </xdr:from>
    <xdr:to>
      <xdr:col>2</xdr:col>
      <xdr:colOff>390525</xdr:colOff>
      <xdr:row>10</xdr:row>
      <xdr:rowOff>133350</xdr:rowOff>
    </xdr:to>
    <xdr:sp>
      <xdr:nvSpPr>
        <xdr:cNvPr id="7" name="Line 5"/>
        <xdr:cNvSpPr>
          <a:spLocks/>
        </xdr:cNvSpPr>
      </xdr:nvSpPr>
      <xdr:spPr>
        <a:xfrm flipH="1">
          <a:off x="838200" y="2486025"/>
          <a:ext cx="666750" cy="1047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9</xdr:row>
      <xdr:rowOff>190500</xdr:rowOff>
    </xdr:from>
    <xdr:to>
      <xdr:col>8</xdr:col>
      <xdr:colOff>447675</xdr:colOff>
      <xdr:row>11</xdr:row>
      <xdr:rowOff>47625</xdr:rowOff>
    </xdr:to>
    <xdr:sp>
      <xdr:nvSpPr>
        <xdr:cNvPr id="8" name="Rectangle 3"/>
        <xdr:cNvSpPr>
          <a:spLocks/>
        </xdr:cNvSpPr>
      </xdr:nvSpPr>
      <xdr:spPr>
        <a:xfrm>
          <a:off x="1533525" y="2409825"/>
          <a:ext cx="3886200" cy="33337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経費の内訳項目は例示です。</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貴社の実態に則した必要な経費を、適宜追加してご記入ください。</a:t>
          </a:r>
        </a:p>
      </xdr:txBody>
    </xdr:sp>
    <xdr:clientData/>
  </xdr:twoCellAnchor>
  <xdr:twoCellAnchor>
    <xdr:from>
      <xdr:col>8</xdr:col>
      <xdr:colOff>104775</xdr:colOff>
      <xdr:row>0</xdr:row>
      <xdr:rowOff>200025</xdr:rowOff>
    </xdr:from>
    <xdr:to>
      <xdr:col>9</xdr:col>
      <xdr:colOff>428625</xdr:colOff>
      <xdr:row>1</xdr:row>
      <xdr:rowOff>247650</xdr:rowOff>
    </xdr:to>
    <xdr:sp>
      <xdr:nvSpPr>
        <xdr:cNvPr id="9" name="Rectangle 1"/>
        <xdr:cNvSpPr>
          <a:spLocks/>
        </xdr:cNvSpPr>
      </xdr:nvSpPr>
      <xdr:spPr>
        <a:xfrm>
          <a:off x="5076825" y="200025"/>
          <a:ext cx="1009650" cy="304800"/>
        </a:xfrm>
        <a:prstGeom prst="rect">
          <a:avLst/>
        </a:prstGeom>
        <a:solidFill>
          <a:srgbClr val="FFFFFF"/>
        </a:solidFill>
        <a:ln w="9525" cmpd="sng">
          <a:solidFill>
            <a:srgbClr val="000000"/>
          </a:solidFill>
          <a:headEnd type="none"/>
          <a:tailEnd type="none"/>
        </a:ln>
      </xdr:spPr>
      <xdr:txBody>
        <a:bodyPr vertOverflow="clip" wrap="square" lIns="54864" tIns="22860" rIns="54864" bIns="0"/>
        <a:p>
          <a:pPr algn="ctr">
            <a:defRPr/>
          </a:pPr>
          <a:r>
            <a:rPr lang="en-US" cap="none" sz="1600" b="1" i="0" u="none" baseline="0">
              <a:solidFill>
                <a:srgbClr val="00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5</xdr:row>
      <xdr:rowOff>28575</xdr:rowOff>
    </xdr:from>
    <xdr:to>
      <xdr:col>2</xdr:col>
      <xdr:colOff>409575</xdr:colOff>
      <xdr:row>6</xdr:row>
      <xdr:rowOff>85725</xdr:rowOff>
    </xdr:to>
    <xdr:sp>
      <xdr:nvSpPr>
        <xdr:cNvPr id="1" name="Rectangle 5"/>
        <xdr:cNvSpPr>
          <a:spLocks/>
        </xdr:cNvSpPr>
      </xdr:nvSpPr>
      <xdr:spPr>
        <a:xfrm>
          <a:off x="1219200" y="1257300"/>
          <a:ext cx="2276475" cy="4000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事業が複数ある場合は、事業ごとに記載してください。</a:t>
          </a:r>
        </a:p>
      </xdr:txBody>
    </xdr:sp>
    <xdr:clientData/>
  </xdr:twoCellAnchor>
  <xdr:twoCellAnchor>
    <xdr:from>
      <xdr:col>1</xdr:col>
      <xdr:colOff>1495425</xdr:colOff>
      <xdr:row>12</xdr:row>
      <xdr:rowOff>95250</xdr:rowOff>
    </xdr:from>
    <xdr:to>
      <xdr:col>3</xdr:col>
      <xdr:colOff>85725</xdr:colOff>
      <xdr:row>13</xdr:row>
      <xdr:rowOff>152400</xdr:rowOff>
    </xdr:to>
    <xdr:sp>
      <xdr:nvSpPr>
        <xdr:cNvPr id="2" name="Rectangle 5"/>
        <xdr:cNvSpPr>
          <a:spLocks/>
        </xdr:cNvSpPr>
      </xdr:nvSpPr>
      <xdr:spPr>
        <a:xfrm>
          <a:off x="1866900" y="3724275"/>
          <a:ext cx="2276475" cy="4000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様式５の雇用計画に基づいて算定した金額を記入してください。</a:t>
          </a:r>
        </a:p>
      </xdr:txBody>
    </xdr:sp>
    <xdr:clientData/>
  </xdr:twoCellAnchor>
  <xdr:twoCellAnchor>
    <xdr:from>
      <xdr:col>1</xdr:col>
      <xdr:colOff>1495425</xdr:colOff>
      <xdr:row>14</xdr:row>
      <xdr:rowOff>28575</xdr:rowOff>
    </xdr:from>
    <xdr:to>
      <xdr:col>3</xdr:col>
      <xdr:colOff>85725</xdr:colOff>
      <xdr:row>15</xdr:row>
      <xdr:rowOff>85725</xdr:rowOff>
    </xdr:to>
    <xdr:sp>
      <xdr:nvSpPr>
        <xdr:cNvPr id="3" name="Rectangle 5"/>
        <xdr:cNvSpPr>
          <a:spLocks/>
        </xdr:cNvSpPr>
      </xdr:nvSpPr>
      <xdr:spPr>
        <a:xfrm>
          <a:off x="1866900" y="4343400"/>
          <a:ext cx="2276475" cy="4000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法定福利費（社会保険等）は、従業員人件費の１５％程度の金額となります。</a:t>
          </a:r>
        </a:p>
      </xdr:txBody>
    </xdr:sp>
    <xdr:clientData/>
  </xdr:twoCellAnchor>
  <xdr:twoCellAnchor>
    <xdr:from>
      <xdr:col>2</xdr:col>
      <xdr:colOff>152400</xdr:colOff>
      <xdr:row>16</xdr:row>
      <xdr:rowOff>228600</xdr:rowOff>
    </xdr:from>
    <xdr:to>
      <xdr:col>4</xdr:col>
      <xdr:colOff>485775</xdr:colOff>
      <xdr:row>17</xdr:row>
      <xdr:rowOff>285750</xdr:rowOff>
    </xdr:to>
    <xdr:sp>
      <xdr:nvSpPr>
        <xdr:cNvPr id="4" name="Rectangle 5"/>
        <xdr:cNvSpPr>
          <a:spLocks/>
        </xdr:cNvSpPr>
      </xdr:nvSpPr>
      <xdr:spPr>
        <a:xfrm>
          <a:off x="3238500" y="5229225"/>
          <a:ext cx="2276475" cy="4000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インキュベーションルーム以外に店舗・工場等がある場合に記載ください。</a:t>
          </a:r>
        </a:p>
      </xdr:txBody>
    </xdr:sp>
    <xdr:clientData/>
  </xdr:twoCellAnchor>
  <xdr:twoCellAnchor>
    <xdr:from>
      <xdr:col>1</xdr:col>
      <xdr:colOff>2562225</xdr:colOff>
      <xdr:row>31</xdr:row>
      <xdr:rowOff>76200</xdr:rowOff>
    </xdr:from>
    <xdr:to>
      <xdr:col>4</xdr:col>
      <xdr:colOff>495300</xdr:colOff>
      <xdr:row>32</xdr:row>
      <xdr:rowOff>295275</xdr:rowOff>
    </xdr:to>
    <xdr:sp>
      <xdr:nvSpPr>
        <xdr:cNvPr id="5" name="Rectangle 5"/>
        <xdr:cNvSpPr>
          <a:spLocks/>
        </xdr:cNvSpPr>
      </xdr:nvSpPr>
      <xdr:spPr>
        <a:xfrm>
          <a:off x="2933700" y="10134600"/>
          <a:ext cx="2590800" cy="5143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法人の場合、経常利益の４０％としてください。但し、経常利益がマイナスの場合は、</a:t>
          </a:r>
          <a:r>
            <a:rPr lang="en-US" cap="none" sz="1000" b="0" i="0" u="none" baseline="0">
              <a:solidFill>
                <a:srgbClr val="0000FF"/>
              </a:solidFill>
              <a:latin typeface="ＭＳ Ｐゴシック"/>
              <a:ea typeface="ＭＳ Ｐゴシック"/>
              <a:cs typeface="ＭＳ Ｐゴシック"/>
            </a:rPr>
            <a:t>7</a:t>
          </a:r>
          <a:r>
            <a:rPr lang="en-US" cap="none" sz="1000" b="0" i="0" u="none" baseline="0">
              <a:solidFill>
                <a:srgbClr val="0000FF"/>
              </a:solidFill>
              <a:latin typeface="ＭＳ Ｐゴシック"/>
              <a:ea typeface="ＭＳ Ｐゴシック"/>
              <a:cs typeface="ＭＳ Ｐゴシック"/>
            </a:rPr>
            <a:t>万円で計算されるようになっています。</a:t>
          </a:r>
        </a:p>
      </xdr:txBody>
    </xdr:sp>
    <xdr:clientData/>
  </xdr:twoCellAnchor>
  <xdr:twoCellAnchor>
    <xdr:from>
      <xdr:col>1</xdr:col>
      <xdr:colOff>2305050</xdr:colOff>
      <xdr:row>16</xdr:row>
      <xdr:rowOff>228600</xdr:rowOff>
    </xdr:from>
    <xdr:to>
      <xdr:col>2</xdr:col>
      <xdr:colOff>114300</xdr:colOff>
      <xdr:row>17</xdr:row>
      <xdr:rowOff>38100</xdr:rowOff>
    </xdr:to>
    <xdr:sp>
      <xdr:nvSpPr>
        <xdr:cNvPr id="6" name="Line 5"/>
        <xdr:cNvSpPr>
          <a:spLocks/>
        </xdr:cNvSpPr>
      </xdr:nvSpPr>
      <xdr:spPr>
        <a:xfrm flipH="1" flipV="1">
          <a:off x="2676525" y="5229225"/>
          <a:ext cx="523875" cy="1524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2419350</xdr:colOff>
      <xdr:row>17</xdr:row>
      <xdr:rowOff>295275</xdr:rowOff>
    </xdr:from>
    <xdr:to>
      <xdr:col>2</xdr:col>
      <xdr:colOff>133350</xdr:colOff>
      <xdr:row>18</xdr:row>
      <xdr:rowOff>142875</xdr:rowOff>
    </xdr:to>
    <xdr:sp>
      <xdr:nvSpPr>
        <xdr:cNvPr id="7" name="Line 5"/>
        <xdr:cNvSpPr>
          <a:spLocks/>
        </xdr:cNvSpPr>
      </xdr:nvSpPr>
      <xdr:spPr>
        <a:xfrm flipH="1">
          <a:off x="2790825" y="5638800"/>
          <a:ext cx="428625" cy="19050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2276475</xdr:colOff>
      <xdr:row>32</xdr:row>
      <xdr:rowOff>66675</xdr:rowOff>
    </xdr:from>
    <xdr:to>
      <xdr:col>1</xdr:col>
      <xdr:colOff>2543175</xdr:colOff>
      <xdr:row>33</xdr:row>
      <xdr:rowOff>57150</xdr:rowOff>
    </xdr:to>
    <xdr:sp>
      <xdr:nvSpPr>
        <xdr:cNvPr id="8" name="Line 5"/>
        <xdr:cNvSpPr>
          <a:spLocks/>
        </xdr:cNvSpPr>
      </xdr:nvSpPr>
      <xdr:spPr>
        <a:xfrm flipH="1">
          <a:off x="2647950" y="10420350"/>
          <a:ext cx="266700" cy="3333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0</xdr:row>
      <xdr:rowOff>95250</xdr:rowOff>
    </xdr:from>
    <xdr:to>
      <xdr:col>5</xdr:col>
      <xdr:colOff>485775</xdr:colOff>
      <xdr:row>1</xdr:row>
      <xdr:rowOff>219075</xdr:rowOff>
    </xdr:to>
    <xdr:sp>
      <xdr:nvSpPr>
        <xdr:cNvPr id="9" name="Rectangle 1"/>
        <xdr:cNvSpPr>
          <a:spLocks/>
        </xdr:cNvSpPr>
      </xdr:nvSpPr>
      <xdr:spPr>
        <a:xfrm>
          <a:off x="5476875" y="95250"/>
          <a:ext cx="1009650" cy="304800"/>
        </a:xfrm>
        <a:prstGeom prst="rect">
          <a:avLst/>
        </a:prstGeom>
        <a:solidFill>
          <a:srgbClr val="FFFFFF"/>
        </a:solidFill>
        <a:ln w="9525" cmpd="sng">
          <a:solidFill>
            <a:srgbClr val="000000"/>
          </a:solidFill>
          <a:headEnd type="none"/>
          <a:tailEnd type="none"/>
        </a:ln>
      </xdr:spPr>
      <xdr:txBody>
        <a:bodyPr vertOverflow="clip" wrap="square" lIns="54864" tIns="22860" rIns="54864" bIns="0"/>
        <a:p>
          <a:pPr algn="ctr">
            <a:defRPr/>
          </a:pPr>
          <a:r>
            <a:rPr lang="en-US" cap="none" sz="1600" b="1" i="0" u="none" baseline="0">
              <a:solidFill>
                <a:srgbClr val="00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20</xdr:row>
      <xdr:rowOff>76200</xdr:rowOff>
    </xdr:from>
    <xdr:to>
      <xdr:col>3</xdr:col>
      <xdr:colOff>657225</xdr:colOff>
      <xdr:row>22</xdr:row>
      <xdr:rowOff>76200</xdr:rowOff>
    </xdr:to>
    <xdr:sp>
      <xdr:nvSpPr>
        <xdr:cNvPr id="1" name="Rectangle 5"/>
        <xdr:cNvSpPr>
          <a:spLocks/>
        </xdr:cNvSpPr>
      </xdr:nvSpPr>
      <xdr:spPr>
        <a:xfrm>
          <a:off x="1228725" y="4038600"/>
          <a:ext cx="2276475" cy="4000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ｲﾝｷｭﾍﾞｰｼｮﾝﾙｰﾑに常勤するスタッフのみを記載してください。</a:t>
          </a:r>
        </a:p>
      </xdr:txBody>
    </xdr:sp>
    <xdr:clientData/>
  </xdr:twoCellAnchor>
  <xdr:twoCellAnchor>
    <xdr:from>
      <xdr:col>0</xdr:col>
      <xdr:colOff>838200</xdr:colOff>
      <xdr:row>19</xdr:row>
      <xdr:rowOff>95250</xdr:rowOff>
    </xdr:from>
    <xdr:to>
      <xdr:col>1</xdr:col>
      <xdr:colOff>295275</xdr:colOff>
      <xdr:row>21</xdr:row>
      <xdr:rowOff>19050</xdr:rowOff>
    </xdr:to>
    <xdr:sp>
      <xdr:nvSpPr>
        <xdr:cNvPr id="2" name="Line 5"/>
        <xdr:cNvSpPr>
          <a:spLocks/>
        </xdr:cNvSpPr>
      </xdr:nvSpPr>
      <xdr:spPr>
        <a:xfrm flipH="1" flipV="1">
          <a:off x="838200" y="3857625"/>
          <a:ext cx="419100" cy="323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800100</xdr:colOff>
      <xdr:row>24</xdr:row>
      <xdr:rowOff>161925</xdr:rowOff>
    </xdr:from>
    <xdr:to>
      <xdr:col>1</xdr:col>
      <xdr:colOff>266700</xdr:colOff>
      <xdr:row>26</xdr:row>
      <xdr:rowOff>38100</xdr:rowOff>
    </xdr:to>
    <xdr:sp>
      <xdr:nvSpPr>
        <xdr:cNvPr id="3" name="Line 5"/>
        <xdr:cNvSpPr>
          <a:spLocks/>
        </xdr:cNvSpPr>
      </xdr:nvSpPr>
      <xdr:spPr>
        <a:xfrm flipH="1" flipV="1">
          <a:off x="800100" y="4924425"/>
          <a:ext cx="428625" cy="2762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25</xdr:row>
      <xdr:rowOff>66675</xdr:rowOff>
    </xdr:from>
    <xdr:to>
      <xdr:col>3</xdr:col>
      <xdr:colOff>666750</xdr:colOff>
      <xdr:row>27</xdr:row>
      <xdr:rowOff>171450</xdr:rowOff>
    </xdr:to>
    <xdr:sp>
      <xdr:nvSpPr>
        <xdr:cNvPr id="4" name="Rectangle 5"/>
        <xdr:cNvSpPr>
          <a:spLocks/>
        </xdr:cNvSpPr>
      </xdr:nvSpPr>
      <xdr:spPr>
        <a:xfrm>
          <a:off x="1238250" y="5029200"/>
          <a:ext cx="2276475" cy="50482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ｲﾝｷｭﾍﾞｰｼｮﾝﾙｰﾑ以外にオフィスや店舗・工場等を設ける場合には、勤務場所を明示してください。</a:t>
          </a:r>
        </a:p>
      </xdr:txBody>
    </xdr:sp>
    <xdr:clientData/>
  </xdr:twoCellAnchor>
  <xdr:twoCellAnchor>
    <xdr:from>
      <xdr:col>1</xdr:col>
      <xdr:colOff>304800</xdr:colOff>
      <xdr:row>2</xdr:row>
      <xdr:rowOff>123825</xdr:rowOff>
    </xdr:from>
    <xdr:to>
      <xdr:col>1</xdr:col>
      <xdr:colOff>771525</xdr:colOff>
      <xdr:row>6</xdr:row>
      <xdr:rowOff>76200</xdr:rowOff>
    </xdr:to>
    <xdr:sp>
      <xdr:nvSpPr>
        <xdr:cNvPr id="5" name="Line 5"/>
        <xdr:cNvSpPr>
          <a:spLocks/>
        </xdr:cNvSpPr>
      </xdr:nvSpPr>
      <xdr:spPr>
        <a:xfrm flipH="1">
          <a:off x="1266825" y="523875"/>
          <a:ext cx="466725" cy="7143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742950</xdr:colOff>
      <xdr:row>1</xdr:row>
      <xdr:rowOff>57150</xdr:rowOff>
    </xdr:from>
    <xdr:to>
      <xdr:col>5</xdr:col>
      <xdr:colOff>352425</xdr:colOff>
      <xdr:row>3</xdr:row>
      <xdr:rowOff>47625</xdr:rowOff>
    </xdr:to>
    <xdr:sp>
      <xdr:nvSpPr>
        <xdr:cNvPr id="6" name="Rectangle 5"/>
        <xdr:cNvSpPr>
          <a:spLocks/>
        </xdr:cNvSpPr>
      </xdr:nvSpPr>
      <xdr:spPr>
        <a:xfrm>
          <a:off x="1704975" y="285750"/>
          <a:ext cx="3124200" cy="39052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FF"/>
              </a:solidFill>
              <a:latin typeface="ＭＳ Ｐゴシック"/>
              <a:ea typeface="ＭＳ Ｐゴシック"/>
              <a:cs typeface="ＭＳ Ｐゴシック"/>
            </a:rPr>
            <a:t>代表者のみ、氏名を記載してください。</a:t>
          </a:r>
          <a:r>
            <a:rPr lang="en-US" cap="none" sz="1000" b="0" i="0" u="none" baseline="0">
              <a:solidFill>
                <a:srgbClr val="0000FF"/>
              </a:solidFill>
              <a:latin typeface="ＭＳ Ｐゴシック"/>
              <a:ea typeface="ＭＳ Ｐゴシック"/>
              <a:cs typeface="ＭＳ Ｐゴシック"/>
            </a:rPr>
            <a:t>
</a:t>
          </a:r>
          <a:r>
            <a:rPr lang="en-US" cap="none" sz="1000" b="0" i="0" u="none" baseline="0">
              <a:solidFill>
                <a:srgbClr val="0000FF"/>
              </a:solidFill>
              <a:latin typeface="ＭＳ Ｐゴシック"/>
              <a:ea typeface="ＭＳ Ｐゴシック"/>
              <a:cs typeface="ＭＳ Ｐゴシック"/>
            </a:rPr>
            <a:t>その他の者は「</a:t>
          </a:r>
          <a:r>
            <a:rPr lang="en-US" cap="none" sz="1000" b="0" i="0" u="none" baseline="0">
              <a:solidFill>
                <a:srgbClr val="0000FF"/>
              </a:solidFill>
              <a:latin typeface="ＭＳ Ｐゴシック"/>
              <a:ea typeface="ＭＳ Ｐゴシック"/>
              <a:cs typeface="ＭＳ Ｐゴシック"/>
            </a:rPr>
            <a:t>A</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B</a:t>
          </a:r>
          <a:r>
            <a:rPr lang="en-US" cap="none" sz="1000" b="0" i="0" u="none" baseline="0">
              <a:solidFill>
                <a:srgbClr val="0000FF"/>
              </a:solidFill>
              <a:latin typeface="ＭＳ Ｐゴシック"/>
              <a:ea typeface="ＭＳ Ｐゴシック"/>
              <a:cs typeface="ＭＳ Ｐゴシック"/>
            </a:rPr>
            <a:t>」「</a:t>
          </a:r>
          <a:r>
            <a:rPr lang="en-US" cap="none" sz="1000" b="0" i="0" u="none" baseline="0">
              <a:solidFill>
                <a:srgbClr val="0000FF"/>
              </a:solidFill>
              <a:latin typeface="ＭＳ Ｐゴシック"/>
              <a:ea typeface="ＭＳ Ｐゴシック"/>
              <a:cs typeface="ＭＳ Ｐゴシック"/>
            </a:rPr>
            <a:t>C</a:t>
          </a:r>
          <a:r>
            <a:rPr lang="en-US" cap="none" sz="1000" b="0" i="0" u="none" baseline="0">
              <a:solidFill>
                <a:srgbClr val="0000FF"/>
              </a:solidFill>
              <a:latin typeface="ＭＳ Ｐゴシック"/>
              <a:ea typeface="ＭＳ Ｐゴシック"/>
              <a:cs typeface="ＭＳ Ｐゴシック"/>
            </a:rPr>
            <a:t>」等の匿名で構いません。</a:t>
          </a:r>
        </a:p>
      </xdr:txBody>
    </xdr:sp>
    <xdr:clientData/>
  </xdr:twoCellAnchor>
  <xdr:twoCellAnchor>
    <xdr:from>
      <xdr:col>7</xdr:col>
      <xdr:colOff>276225</xdr:colOff>
      <xdr:row>0</xdr:row>
      <xdr:rowOff>104775</xdr:rowOff>
    </xdr:from>
    <xdr:to>
      <xdr:col>8</xdr:col>
      <xdr:colOff>304800</xdr:colOff>
      <xdr:row>2</xdr:row>
      <xdr:rowOff>9525</xdr:rowOff>
    </xdr:to>
    <xdr:sp>
      <xdr:nvSpPr>
        <xdr:cNvPr id="7" name="Rectangle 1"/>
        <xdr:cNvSpPr>
          <a:spLocks/>
        </xdr:cNvSpPr>
      </xdr:nvSpPr>
      <xdr:spPr>
        <a:xfrm>
          <a:off x="6324600" y="104775"/>
          <a:ext cx="1009650" cy="304800"/>
        </a:xfrm>
        <a:prstGeom prst="rect">
          <a:avLst/>
        </a:prstGeom>
        <a:solidFill>
          <a:srgbClr val="FFFFFF"/>
        </a:solidFill>
        <a:ln w="9525" cmpd="sng">
          <a:solidFill>
            <a:srgbClr val="000000"/>
          </a:solidFill>
          <a:headEnd type="none"/>
          <a:tailEnd type="none"/>
        </a:ln>
      </xdr:spPr>
      <xdr:txBody>
        <a:bodyPr vertOverflow="clip" wrap="square" lIns="54864" tIns="22860" rIns="54864" bIns="0"/>
        <a:p>
          <a:pPr algn="ctr">
            <a:defRPr/>
          </a:pPr>
          <a:r>
            <a:rPr lang="en-US" cap="none" sz="1600" b="1"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2:H31"/>
  <sheetViews>
    <sheetView tabSelected="1" view="pageBreakPreview" zoomScaleSheetLayoutView="100" zoomScalePageLayoutView="0" workbookViewId="0" topLeftCell="A13">
      <selection activeCell="H19" sqref="H19"/>
    </sheetView>
  </sheetViews>
  <sheetFormatPr defaultColWidth="9.00390625" defaultRowHeight="13.5"/>
  <cols>
    <col min="1" max="1" width="16.375" style="1" customWidth="1"/>
    <col min="2" max="3" width="9.00390625" style="1" bestFit="1" customWidth="1"/>
    <col min="4" max="4" width="10.625" style="2" customWidth="1"/>
    <col min="5" max="7" width="9.00390625" style="1" bestFit="1" customWidth="1"/>
    <col min="8" max="8" width="10.75390625" style="2" customWidth="1"/>
    <col min="9" max="9" width="9.00390625" style="1" bestFit="1" customWidth="1"/>
    <col min="10" max="16384" width="9.00390625" style="1" customWidth="1"/>
  </cols>
  <sheetData>
    <row r="2" ht="14.25">
      <c r="A2" s="1" t="s">
        <v>2</v>
      </c>
    </row>
    <row r="3" ht="14.25">
      <c r="A3" s="1" t="s">
        <v>0</v>
      </c>
    </row>
    <row r="5" ht="14.25">
      <c r="H5" s="2" t="s">
        <v>8</v>
      </c>
    </row>
    <row r="6" spans="1:8" ht="24" customHeight="1">
      <c r="A6" s="221" t="s">
        <v>10</v>
      </c>
      <c r="B6" s="222"/>
      <c r="C6" s="222"/>
      <c r="D6" s="3" t="s">
        <v>5</v>
      </c>
      <c r="E6" s="221" t="s">
        <v>15</v>
      </c>
      <c r="F6" s="222"/>
      <c r="G6" s="223"/>
      <c r="H6" s="4" t="s">
        <v>5</v>
      </c>
    </row>
    <row r="7" spans="1:8" ht="24" customHeight="1">
      <c r="A7" s="224" t="s">
        <v>16</v>
      </c>
      <c r="B7" s="225"/>
      <c r="C7" s="225"/>
      <c r="D7" s="5"/>
      <c r="E7" s="224" t="s">
        <v>13</v>
      </c>
      <c r="F7" s="225"/>
      <c r="G7" s="226"/>
      <c r="H7" s="6"/>
    </row>
    <row r="8" spans="1:8" ht="24" customHeight="1">
      <c r="A8" s="227"/>
      <c r="B8" s="228"/>
      <c r="C8" s="229"/>
      <c r="D8" s="7"/>
      <c r="E8" s="230" t="s">
        <v>20</v>
      </c>
      <c r="F8" s="231"/>
      <c r="G8" s="232"/>
      <c r="H8" s="11"/>
    </row>
    <row r="9" spans="1:8" ht="24" customHeight="1">
      <c r="A9" s="233"/>
      <c r="B9" s="234"/>
      <c r="C9" s="234"/>
      <c r="D9" s="7"/>
      <c r="E9" s="230" t="s">
        <v>22</v>
      </c>
      <c r="F9" s="231"/>
      <c r="G9" s="232"/>
      <c r="H9" s="11"/>
    </row>
    <row r="10" spans="1:8" ht="24" customHeight="1">
      <c r="A10" s="233"/>
      <c r="B10" s="234"/>
      <c r="C10" s="234"/>
      <c r="D10" s="7"/>
      <c r="E10" s="230" t="s">
        <v>23</v>
      </c>
      <c r="F10" s="231"/>
      <c r="G10" s="232"/>
      <c r="H10" s="11"/>
    </row>
    <row r="11" spans="1:8" ht="24" customHeight="1">
      <c r="A11" s="233"/>
      <c r="B11" s="234"/>
      <c r="C11" s="234"/>
      <c r="D11" s="7"/>
      <c r="E11" s="8" t="s">
        <v>27</v>
      </c>
      <c r="F11" s="9"/>
      <c r="G11" s="10"/>
      <c r="H11" s="11"/>
    </row>
    <row r="12" spans="1:8" ht="24" customHeight="1">
      <c r="A12" s="233"/>
      <c r="B12" s="234"/>
      <c r="C12" s="234"/>
      <c r="D12" s="7"/>
      <c r="E12" s="230"/>
      <c r="F12" s="231"/>
      <c r="G12" s="232"/>
      <c r="H12" s="11"/>
    </row>
    <row r="13" spans="1:8" ht="24" customHeight="1">
      <c r="A13" s="233"/>
      <c r="B13" s="234"/>
      <c r="C13" s="234"/>
      <c r="D13" s="7"/>
      <c r="E13" s="230" t="s">
        <v>32</v>
      </c>
      <c r="F13" s="231"/>
      <c r="G13" s="232"/>
      <c r="H13" s="11"/>
    </row>
    <row r="14" spans="1:8" ht="24" customHeight="1">
      <c r="A14" s="233"/>
      <c r="B14" s="234"/>
      <c r="C14" s="234"/>
      <c r="D14" s="7"/>
      <c r="E14" s="230"/>
      <c r="F14" s="231"/>
      <c r="G14" s="232"/>
      <c r="H14" s="11"/>
    </row>
    <row r="15" spans="1:8" ht="24" customHeight="1">
      <c r="A15" s="230"/>
      <c r="B15" s="231"/>
      <c r="C15" s="231"/>
      <c r="D15" s="7"/>
      <c r="E15" s="235" t="s">
        <v>18</v>
      </c>
      <c r="F15" s="236"/>
      <c r="G15" s="237"/>
      <c r="H15" s="12"/>
    </row>
    <row r="16" spans="1:8" ht="24" customHeight="1">
      <c r="A16" s="230"/>
      <c r="B16" s="231"/>
      <c r="C16" s="231"/>
      <c r="D16" s="7"/>
      <c r="E16" s="224" t="s">
        <v>7</v>
      </c>
      <c r="F16" s="225"/>
      <c r="G16" s="226"/>
      <c r="H16" s="6"/>
    </row>
    <row r="17" spans="1:8" ht="24" customHeight="1">
      <c r="A17" s="235" t="s">
        <v>38</v>
      </c>
      <c r="B17" s="236"/>
      <c r="C17" s="236"/>
      <c r="D17" s="13"/>
      <c r="E17" s="230"/>
      <c r="F17" s="231"/>
      <c r="G17" s="232"/>
      <c r="H17" s="11"/>
    </row>
    <row r="18" spans="1:8" ht="24" customHeight="1">
      <c r="A18" s="224" t="s">
        <v>39</v>
      </c>
      <c r="B18" s="225"/>
      <c r="C18" s="225"/>
      <c r="D18" s="5"/>
      <c r="E18" s="230" t="s">
        <v>42</v>
      </c>
      <c r="F18" s="231"/>
      <c r="G18" s="232"/>
      <c r="H18" s="11"/>
    </row>
    <row r="19" spans="1:8" ht="24" customHeight="1">
      <c r="A19" s="230"/>
      <c r="B19" s="231"/>
      <c r="C19" s="231"/>
      <c r="D19" s="7"/>
      <c r="E19" s="230"/>
      <c r="F19" s="231"/>
      <c r="G19" s="232"/>
      <c r="H19" s="11"/>
    </row>
    <row r="20" spans="1:8" ht="24" customHeight="1">
      <c r="A20" s="230"/>
      <c r="B20" s="231"/>
      <c r="C20" s="231"/>
      <c r="D20" s="7"/>
      <c r="E20" s="230"/>
      <c r="F20" s="231"/>
      <c r="G20" s="232"/>
      <c r="H20" s="11"/>
    </row>
    <row r="21" spans="1:8" ht="24" customHeight="1">
      <c r="A21" s="230"/>
      <c r="B21" s="231"/>
      <c r="C21" s="232"/>
      <c r="D21" s="7"/>
      <c r="E21" s="230"/>
      <c r="F21" s="231"/>
      <c r="G21" s="232"/>
      <c r="H21" s="11"/>
    </row>
    <row r="22" spans="1:8" ht="24" customHeight="1">
      <c r="A22" s="238"/>
      <c r="B22" s="239"/>
      <c r="C22" s="240"/>
      <c r="D22" s="7"/>
      <c r="E22" s="230"/>
      <c r="F22" s="231"/>
      <c r="G22" s="232"/>
      <c r="H22" s="11"/>
    </row>
    <row r="23" spans="1:8" ht="24" customHeight="1">
      <c r="A23" s="230"/>
      <c r="B23" s="231"/>
      <c r="C23" s="232"/>
      <c r="D23" s="7"/>
      <c r="E23" s="230"/>
      <c r="F23" s="231"/>
      <c r="G23" s="232"/>
      <c r="H23" s="11"/>
    </row>
    <row r="24" spans="1:8" ht="24" customHeight="1">
      <c r="A24" s="230"/>
      <c r="B24" s="231"/>
      <c r="C24" s="232"/>
      <c r="D24" s="7"/>
      <c r="E24" s="230"/>
      <c r="F24" s="231"/>
      <c r="G24" s="232"/>
      <c r="H24" s="11"/>
    </row>
    <row r="25" spans="1:8" ht="24" customHeight="1">
      <c r="A25" s="230"/>
      <c r="B25" s="231"/>
      <c r="C25" s="231"/>
      <c r="D25" s="7"/>
      <c r="E25" s="230"/>
      <c r="F25" s="231"/>
      <c r="G25" s="232"/>
      <c r="H25" s="11"/>
    </row>
    <row r="26" spans="1:8" ht="24" customHeight="1">
      <c r="A26" s="233"/>
      <c r="B26" s="234"/>
      <c r="C26" s="234"/>
      <c r="D26" s="7"/>
      <c r="E26" s="230"/>
      <c r="F26" s="231"/>
      <c r="G26" s="232"/>
      <c r="H26" s="11"/>
    </row>
    <row r="27" spans="1:8" ht="24" customHeight="1">
      <c r="A27" s="230"/>
      <c r="B27" s="231"/>
      <c r="C27" s="231"/>
      <c r="D27" s="7"/>
      <c r="E27" s="230"/>
      <c r="F27" s="231"/>
      <c r="G27" s="232"/>
      <c r="H27" s="11"/>
    </row>
    <row r="28" spans="1:8" ht="24" customHeight="1">
      <c r="A28" s="233"/>
      <c r="B28" s="234"/>
      <c r="C28" s="234"/>
      <c r="D28" s="7"/>
      <c r="E28" s="230"/>
      <c r="F28" s="231"/>
      <c r="G28" s="232"/>
      <c r="H28" s="11"/>
    </row>
    <row r="29" spans="1:8" ht="24" customHeight="1">
      <c r="A29" s="233"/>
      <c r="B29" s="234"/>
      <c r="C29" s="234"/>
      <c r="D29" s="7"/>
      <c r="E29" s="230"/>
      <c r="F29" s="231"/>
      <c r="G29" s="232"/>
      <c r="H29" s="11"/>
    </row>
    <row r="30" spans="1:8" ht="24" customHeight="1">
      <c r="A30" s="241" t="s">
        <v>44</v>
      </c>
      <c r="B30" s="242"/>
      <c r="C30" s="242"/>
      <c r="D30" s="14"/>
      <c r="E30" s="241" t="s">
        <v>45</v>
      </c>
      <c r="F30" s="242"/>
      <c r="G30" s="243"/>
      <c r="H30" s="15"/>
    </row>
    <row r="31" spans="1:8" ht="24" customHeight="1">
      <c r="A31" s="244" t="s">
        <v>50</v>
      </c>
      <c r="B31" s="245"/>
      <c r="C31" s="245"/>
      <c r="D31" s="16"/>
      <c r="E31" s="244" t="s">
        <v>51</v>
      </c>
      <c r="F31" s="245"/>
      <c r="G31" s="246"/>
      <c r="H31" s="17"/>
    </row>
  </sheetData>
  <sheetProtection/>
  <mergeCells count="51">
    <mergeCell ref="A31:C31"/>
    <mergeCell ref="E31:G31"/>
    <mergeCell ref="A28:C28"/>
    <mergeCell ref="E28:G28"/>
    <mergeCell ref="A29:C29"/>
    <mergeCell ref="E29:G29"/>
    <mergeCell ref="A30:C30"/>
    <mergeCell ref="E30:G30"/>
    <mergeCell ref="A25:C25"/>
    <mergeCell ref="E25:G25"/>
    <mergeCell ref="A26:C26"/>
    <mergeCell ref="E26:G26"/>
    <mergeCell ref="A27:C27"/>
    <mergeCell ref="E27:G27"/>
    <mergeCell ref="A22:C22"/>
    <mergeCell ref="E22:G22"/>
    <mergeCell ref="A23:C23"/>
    <mergeCell ref="E23:G23"/>
    <mergeCell ref="A24:C24"/>
    <mergeCell ref="E24:G24"/>
    <mergeCell ref="A19:C19"/>
    <mergeCell ref="E19:G19"/>
    <mergeCell ref="A20:C20"/>
    <mergeCell ref="E20:G20"/>
    <mergeCell ref="A21:C21"/>
    <mergeCell ref="E21:G21"/>
    <mergeCell ref="A16:C16"/>
    <mergeCell ref="E16:G16"/>
    <mergeCell ref="A17:C17"/>
    <mergeCell ref="E17:G17"/>
    <mergeCell ref="A18:C18"/>
    <mergeCell ref="E18:G18"/>
    <mergeCell ref="A13:C13"/>
    <mergeCell ref="E13:G13"/>
    <mergeCell ref="A14:C14"/>
    <mergeCell ref="E14:G14"/>
    <mergeCell ref="A15:C15"/>
    <mergeCell ref="E15:G15"/>
    <mergeCell ref="A9:C9"/>
    <mergeCell ref="E9:G9"/>
    <mergeCell ref="A10:C10"/>
    <mergeCell ref="E10:G10"/>
    <mergeCell ref="A11:C11"/>
    <mergeCell ref="A12:C12"/>
    <mergeCell ref="E12:G12"/>
    <mergeCell ref="A6:C6"/>
    <mergeCell ref="E6:G6"/>
    <mergeCell ref="A7:C7"/>
    <mergeCell ref="E7:G7"/>
    <mergeCell ref="A8:C8"/>
    <mergeCell ref="E8:G8"/>
  </mergeCells>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E36"/>
  <sheetViews>
    <sheetView view="pageBreakPreview" zoomScale="60" zoomScalePageLayoutView="0" workbookViewId="0" topLeftCell="A1">
      <selection activeCell="C5" sqref="C5:E5"/>
    </sheetView>
  </sheetViews>
  <sheetFormatPr defaultColWidth="9.00390625" defaultRowHeight="13.5"/>
  <cols>
    <col min="1" max="1" width="4.875" style="81" customWidth="1"/>
    <col min="2" max="2" width="35.625" style="81" customWidth="1"/>
    <col min="3" max="5" width="12.75390625" style="81" customWidth="1"/>
    <col min="6" max="6" width="9.00390625" style="81" bestFit="1" customWidth="1"/>
    <col min="7" max="16384" width="9.00390625" style="81" customWidth="1"/>
  </cols>
  <sheetData>
    <row r="1" ht="14.25">
      <c r="A1" s="82" t="s">
        <v>104</v>
      </c>
    </row>
    <row r="2" spans="1:5" ht="27.75" customHeight="1">
      <c r="A2" s="256" t="s">
        <v>105</v>
      </c>
      <c r="B2" s="256"/>
      <c r="C2" s="256"/>
      <c r="D2" s="256"/>
      <c r="E2" s="256"/>
    </row>
    <row r="3" ht="12">
      <c r="E3" s="83" t="s">
        <v>106</v>
      </c>
    </row>
    <row r="4" spans="1:5" ht="21" customHeight="1">
      <c r="A4" s="257" t="s">
        <v>107</v>
      </c>
      <c r="B4" s="258"/>
      <c r="C4" s="84" t="s">
        <v>58</v>
      </c>
      <c r="D4" s="85" t="s">
        <v>71</v>
      </c>
      <c r="E4" s="85" t="s">
        <v>109</v>
      </c>
    </row>
    <row r="5" spans="1:5" ht="21.75" customHeight="1">
      <c r="A5" s="259"/>
      <c r="B5" s="260"/>
      <c r="C5" s="86" t="s">
        <v>111</v>
      </c>
      <c r="D5" s="86" t="s">
        <v>111</v>
      </c>
      <c r="E5" s="87" t="s">
        <v>111</v>
      </c>
    </row>
    <row r="6" spans="1:5" ht="27" customHeight="1">
      <c r="A6" s="261" t="s">
        <v>112</v>
      </c>
      <c r="B6" s="88" t="s">
        <v>115</v>
      </c>
      <c r="C6" s="89"/>
      <c r="D6" s="89"/>
      <c r="E6" s="89"/>
    </row>
    <row r="7" spans="1:5" ht="27" customHeight="1">
      <c r="A7" s="262"/>
      <c r="B7" s="90" t="s">
        <v>115</v>
      </c>
      <c r="C7" s="91"/>
      <c r="D7" s="91"/>
      <c r="E7" s="91"/>
    </row>
    <row r="8" spans="1:5" ht="27" customHeight="1">
      <c r="A8" s="262"/>
      <c r="B8" s="92"/>
      <c r="C8" s="93"/>
      <c r="D8" s="93"/>
      <c r="E8" s="93"/>
    </row>
    <row r="9" spans="1:5" ht="27" customHeight="1">
      <c r="A9" s="94" t="s">
        <v>116</v>
      </c>
      <c r="B9" s="95" t="s">
        <v>117</v>
      </c>
      <c r="C9" s="96">
        <f>SUM(C6:C8)</f>
        <v>0</v>
      </c>
      <c r="D9" s="96">
        <f>SUM(D6:D8)</f>
        <v>0</v>
      </c>
      <c r="E9" s="96">
        <f>SUM(E6:E8)</f>
        <v>0</v>
      </c>
    </row>
    <row r="10" spans="1:5" ht="27" customHeight="1">
      <c r="A10" s="97" t="s">
        <v>118</v>
      </c>
      <c r="B10" s="98" t="s">
        <v>119</v>
      </c>
      <c r="C10" s="99"/>
      <c r="D10" s="99"/>
      <c r="E10" s="99"/>
    </row>
    <row r="11" spans="1:5" ht="27" customHeight="1">
      <c r="A11" s="100" t="s">
        <v>121</v>
      </c>
      <c r="B11" s="101" t="s">
        <v>123</v>
      </c>
      <c r="C11" s="102">
        <f>C9-C10</f>
        <v>0</v>
      </c>
      <c r="D11" s="102">
        <f>D9-D10</f>
        <v>0</v>
      </c>
      <c r="E11" s="102">
        <f>E9-E10</f>
        <v>0</v>
      </c>
    </row>
    <row r="12" spans="1:5" ht="27" customHeight="1">
      <c r="A12" s="97" t="s">
        <v>124</v>
      </c>
      <c r="B12" s="98" t="s">
        <v>125</v>
      </c>
      <c r="C12" s="103">
        <f>_xlfn.IFERROR(C11/C9,"")</f>
      </c>
      <c r="D12" s="104">
        <f>_xlfn.IFERROR(D11/D9,"")</f>
      </c>
      <c r="E12" s="104">
        <f>_xlfn.IFERROR(E11/E9,"")</f>
      </c>
    </row>
    <row r="13" spans="1:5" ht="27" customHeight="1">
      <c r="A13" s="263" t="s">
        <v>126</v>
      </c>
      <c r="B13" s="105" t="s">
        <v>127</v>
      </c>
      <c r="C13" s="89"/>
      <c r="D13" s="89"/>
      <c r="E13" s="89"/>
    </row>
    <row r="14" spans="1:5" ht="27" customHeight="1">
      <c r="A14" s="264"/>
      <c r="B14" s="106" t="s">
        <v>128</v>
      </c>
      <c r="C14" s="91"/>
      <c r="D14" s="91"/>
      <c r="E14" s="91"/>
    </row>
    <row r="15" spans="1:5" ht="27" customHeight="1">
      <c r="A15" s="264"/>
      <c r="B15" s="106" t="s">
        <v>70</v>
      </c>
      <c r="C15" s="107"/>
      <c r="D15" s="91"/>
      <c r="E15" s="91"/>
    </row>
    <row r="16" spans="1:5" ht="27" customHeight="1">
      <c r="A16" s="264"/>
      <c r="B16" s="106" t="s">
        <v>129</v>
      </c>
      <c r="C16" s="107"/>
      <c r="D16" s="91"/>
      <c r="E16" s="107"/>
    </row>
    <row r="17" spans="1:5" ht="27" customHeight="1">
      <c r="A17" s="264"/>
      <c r="B17" s="106" t="s">
        <v>131</v>
      </c>
      <c r="C17" s="107"/>
      <c r="D17" s="91"/>
      <c r="E17" s="91"/>
    </row>
    <row r="18" spans="1:5" ht="27" customHeight="1">
      <c r="A18" s="264"/>
      <c r="B18" s="106" t="s">
        <v>134</v>
      </c>
      <c r="C18" s="107"/>
      <c r="D18" s="91"/>
      <c r="E18" s="91"/>
    </row>
    <row r="19" spans="1:5" ht="27" customHeight="1">
      <c r="A19" s="264"/>
      <c r="B19" s="106" t="s">
        <v>135</v>
      </c>
      <c r="C19" s="107"/>
      <c r="D19" s="91"/>
      <c r="E19" s="91"/>
    </row>
    <row r="20" spans="1:5" ht="27" customHeight="1">
      <c r="A20" s="264"/>
      <c r="B20" s="106" t="s">
        <v>64</v>
      </c>
      <c r="C20" s="107"/>
      <c r="D20" s="107"/>
      <c r="E20" s="107"/>
    </row>
    <row r="21" spans="1:5" ht="27" customHeight="1">
      <c r="A21" s="264"/>
      <c r="B21" s="106" t="s">
        <v>54</v>
      </c>
      <c r="C21" s="107"/>
      <c r="D21" s="107"/>
      <c r="E21" s="107"/>
    </row>
    <row r="22" spans="1:5" ht="27" customHeight="1">
      <c r="A22" s="264"/>
      <c r="B22" s="106" t="s">
        <v>227</v>
      </c>
      <c r="C22" s="107"/>
      <c r="D22" s="107"/>
      <c r="E22" s="107"/>
    </row>
    <row r="23" spans="1:5" ht="27" customHeight="1">
      <c r="A23" s="264"/>
      <c r="B23" s="106" t="s">
        <v>65</v>
      </c>
      <c r="C23" s="107"/>
      <c r="D23" s="107"/>
      <c r="E23" s="107"/>
    </row>
    <row r="24" spans="1:5" ht="27" customHeight="1">
      <c r="A24" s="264"/>
      <c r="B24" s="106" t="s">
        <v>138</v>
      </c>
      <c r="C24" s="91"/>
      <c r="D24" s="91"/>
      <c r="E24" s="91"/>
    </row>
    <row r="25" spans="1:5" ht="27" customHeight="1">
      <c r="A25" s="264"/>
      <c r="B25" s="108" t="s">
        <v>53</v>
      </c>
      <c r="C25" s="91"/>
      <c r="D25" s="91"/>
      <c r="E25" s="91"/>
    </row>
    <row r="26" spans="1:5" ht="27" customHeight="1">
      <c r="A26" s="264"/>
      <c r="B26" s="106" t="s">
        <v>139</v>
      </c>
      <c r="C26" s="91"/>
      <c r="D26" s="91"/>
      <c r="E26" s="91"/>
    </row>
    <row r="27" spans="1:5" ht="27" customHeight="1">
      <c r="A27" s="264"/>
      <c r="B27" s="106" t="s">
        <v>80</v>
      </c>
      <c r="C27" s="109"/>
      <c r="D27" s="109"/>
      <c r="E27" s="109"/>
    </row>
    <row r="28" spans="1:5" ht="27" customHeight="1">
      <c r="A28" s="264"/>
      <c r="B28" s="110" t="s">
        <v>140</v>
      </c>
      <c r="C28" s="93"/>
      <c r="D28" s="93"/>
      <c r="E28" s="93"/>
    </row>
    <row r="29" spans="1:5" ht="27" customHeight="1">
      <c r="A29" s="111" t="s">
        <v>49</v>
      </c>
      <c r="B29" s="98" t="s">
        <v>141</v>
      </c>
      <c r="C29" s="99">
        <f>SUM(C13:C28)</f>
        <v>0</v>
      </c>
      <c r="D29" s="99">
        <f>SUM(D13:D28)</f>
        <v>0</v>
      </c>
      <c r="E29" s="99">
        <f>SUM(E13:E28)</f>
        <v>0</v>
      </c>
    </row>
    <row r="30" spans="1:5" ht="24" customHeight="1">
      <c r="A30" s="100" t="s">
        <v>142</v>
      </c>
      <c r="B30" s="112" t="s">
        <v>144</v>
      </c>
      <c r="C30" s="102">
        <f>C11-C29</f>
        <v>0</v>
      </c>
      <c r="D30" s="102">
        <f>D11-D29</f>
        <v>0</v>
      </c>
      <c r="E30" s="102">
        <f>E11-E29</f>
        <v>0</v>
      </c>
    </row>
    <row r="31" spans="1:5" ht="23.25" customHeight="1">
      <c r="A31" s="97" t="s">
        <v>37</v>
      </c>
      <c r="B31" s="113" t="s">
        <v>145</v>
      </c>
      <c r="C31" s="99"/>
      <c r="D31" s="99"/>
      <c r="E31" s="99"/>
    </row>
    <row r="32" spans="1:5" ht="23.25" customHeight="1">
      <c r="A32" s="97" t="s">
        <v>14</v>
      </c>
      <c r="B32" s="113" t="s">
        <v>147</v>
      </c>
      <c r="C32" s="99"/>
      <c r="D32" s="99"/>
      <c r="E32" s="99"/>
    </row>
    <row r="33" spans="1:5" ht="27" customHeight="1">
      <c r="A33" s="100" t="s">
        <v>143</v>
      </c>
      <c r="B33" s="112" t="s">
        <v>148</v>
      </c>
      <c r="C33" s="102">
        <f>C30+C31-C32</f>
        <v>0</v>
      </c>
      <c r="D33" s="102">
        <f>D30+D31-D32</f>
        <v>0</v>
      </c>
      <c r="E33" s="102">
        <f>E30+E31-E32</f>
        <v>0</v>
      </c>
    </row>
    <row r="34" spans="1:5" ht="27" customHeight="1">
      <c r="A34" s="97" t="s">
        <v>149</v>
      </c>
      <c r="B34" s="113" t="s">
        <v>150</v>
      </c>
      <c r="C34" s="114">
        <f>IF(C33&gt;0,C33*0.4,70)</f>
        <v>70</v>
      </c>
      <c r="D34" s="114">
        <f>IF(D33&gt;0,D33*0.4,70)</f>
        <v>70</v>
      </c>
      <c r="E34" s="114">
        <f>IF(E33&gt;0,E33*0.4,70)</f>
        <v>70</v>
      </c>
    </row>
    <row r="35" spans="1:5" ht="27" customHeight="1">
      <c r="A35" s="100" t="s">
        <v>152</v>
      </c>
      <c r="B35" s="112" t="s">
        <v>153</v>
      </c>
      <c r="C35" s="102">
        <f>C33-C34</f>
        <v>-70</v>
      </c>
      <c r="D35" s="102">
        <f>D33-D34</f>
        <v>-70</v>
      </c>
      <c r="E35" s="102">
        <f>E33-E34</f>
        <v>-70</v>
      </c>
    </row>
    <row r="36" ht="12">
      <c r="A36" s="81" t="s">
        <v>154</v>
      </c>
    </row>
  </sheetData>
  <sheetProtection/>
  <mergeCells count="4">
    <mergeCell ref="A2:E2"/>
    <mergeCell ref="A4:B5"/>
    <mergeCell ref="A6:A8"/>
    <mergeCell ref="A13:A28"/>
  </mergeCells>
  <printOptions/>
  <pageMargins left="0.7086614173228347" right="0.7086614173228347" top="0.15748031496062992" bottom="0" header="0.31496062992125984"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I29"/>
  <sheetViews>
    <sheetView view="pageBreakPreview" zoomScaleSheetLayoutView="100" zoomScalePageLayoutView="0" workbookViewId="0" topLeftCell="A1">
      <selection activeCell="D15" sqref="D15:E15"/>
    </sheetView>
  </sheetViews>
  <sheetFormatPr defaultColWidth="9.00390625" defaultRowHeight="13.5"/>
  <cols>
    <col min="1" max="1" width="12.625" style="115" customWidth="1"/>
    <col min="2" max="2" width="11.00390625" style="115" customWidth="1"/>
    <col min="3" max="3" width="13.75390625" style="115" customWidth="1"/>
    <col min="4" max="4" width="13.625" style="116" customWidth="1"/>
    <col min="5" max="5" width="7.75390625" style="115" customWidth="1"/>
    <col min="6" max="6" width="12.875" style="116" customWidth="1"/>
    <col min="7" max="7" width="7.75390625" style="115" customWidth="1"/>
    <col min="8" max="8" width="12.875" style="116" customWidth="1"/>
    <col min="9" max="9" width="7.75390625" style="115" customWidth="1"/>
    <col min="10" max="10" width="9.00390625" style="115" bestFit="1" customWidth="1"/>
    <col min="11" max="16384" width="9.00390625" style="115" customWidth="1"/>
  </cols>
  <sheetData>
    <row r="1" ht="18">
      <c r="A1" s="118" t="s">
        <v>155</v>
      </c>
    </row>
    <row r="3" spans="1:9" ht="18">
      <c r="A3" s="118" t="s">
        <v>156</v>
      </c>
      <c r="I3" s="119" t="s">
        <v>133</v>
      </c>
    </row>
    <row r="4" spans="1:9" ht="13.5" customHeight="1">
      <c r="A4" s="265" t="s">
        <v>157</v>
      </c>
      <c r="B4" s="268" t="s">
        <v>158</v>
      </c>
      <c r="C4" s="268" t="s">
        <v>159</v>
      </c>
      <c r="D4" s="271" t="s">
        <v>160</v>
      </c>
      <c r="E4" s="272"/>
      <c r="F4" s="271" t="s">
        <v>160</v>
      </c>
      <c r="G4" s="272"/>
      <c r="H4" s="271" t="s">
        <v>160</v>
      </c>
      <c r="I4" s="273"/>
    </row>
    <row r="5" spans="1:9" ht="14.25">
      <c r="A5" s="266"/>
      <c r="B5" s="269"/>
      <c r="C5" s="269"/>
      <c r="D5" s="274" t="s">
        <v>162</v>
      </c>
      <c r="E5" s="275"/>
      <c r="F5" s="274" t="s">
        <v>162</v>
      </c>
      <c r="G5" s="275"/>
      <c r="H5" s="274" t="s">
        <v>162</v>
      </c>
      <c r="I5" s="276"/>
    </row>
    <row r="6" spans="1:9" ht="14.25">
      <c r="A6" s="267"/>
      <c r="B6" s="270"/>
      <c r="C6" s="270"/>
      <c r="D6" s="120" t="s">
        <v>164</v>
      </c>
      <c r="E6" s="121" t="s">
        <v>5</v>
      </c>
      <c r="F6" s="120" t="s">
        <v>164</v>
      </c>
      <c r="G6" s="121" t="s">
        <v>5</v>
      </c>
      <c r="H6" s="120" t="s">
        <v>164</v>
      </c>
      <c r="I6" s="122" t="s">
        <v>5</v>
      </c>
    </row>
    <row r="7" spans="1:9" ht="15.75" customHeight="1">
      <c r="A7" s="277" t="s">
        <v>156</v>
      </c>
      <c r="B7" s="123" t="s">
        <v>113</v>
      </c>
      <c r="C7" s="123" t="s">
        <v>95</v>
      </c>
      <c r="D7" s="124" t="s">
        <v>266</v>
      </c>
      <c r="E7" s="125"/>
      <c r="F7" s="124" t="s">
        <v>266</v>
      </c>
      <c r="G7" s="126"/>
      <c r="H7" s="124" t="s">
        <v>266</v>
      </c>
      <c r="I7" s="127"/>
    </row>
    <row r="8" spans="1:9" ht="15.75" customHeight="1">
      <c r="A8" s="277"/>
      <c r="B8" s="128" t="s">
        <v>267</v>
      </c>
      <c r="C8" s="128" t="s">
        <v>63</v>
      </c>
      <c r="D8" s="124" t="s">
        <v>266</v>
      </c>
      <c r="E8" s="129"/>
      <c r="F8" s="124" t="s">
        <v>266</v>
      </c>
      <c r="G8" s="129"/>
      <c r="H8" s="124" t="s">
        <v>266</v>
      </c>
      <c r="I8" s="130"/>
    </row>
    <row r="9" spans="1:9" ht="15.75" customHeight="1">
      <c r="A9" s="277"/>
      <c r="B9" s="128" t="s">
        <v>268</v>
      </c>
      <c r="C9" s="128" t="s">
        <v>63</v>
      </c>
      <c r="D9" s="124" t="s">
        <v>266</v>
      </c>
      <c r="E9" s="131"/>
      <c r="F9" s="124" t="s">
        <v>266</v>
      </c>
      <c r="G9" s="132"/>
      <c r="H9" s="124" t="s">
        <v>266</v>
      </c>
      <c r="I9" s="133"/>
    </row>
    <row r="10" spans="1:9" ht="15.75" customHeight="1">
      <c r="A10" s="277"/>
      <c r="B10" s="134"/>
      <c r="C10" s="134"/>
      <c r="D10" s="135"/>
      <c r="E10" s="136"/>
      <c r="F10" s="135"/>
      <c r="G10" s="137"/>
      <c r="H10" s="135"/>
      <c r="I10" s="138"/>
    </row>
    <row r="11" spans="1:9" s="117" customFormat="1" ht="23.25" customHeight="1">
      <c r="A11" s="278" t="s">
        <v>165</v>
      </c>
      <c r="B11" s="279"/>
      <c r="C11" s="279"/>
      <c r="D11" s="139"/>
      <c r="E11" s="140">
        <f>SUM(E7:E10)</f>
        <v>0</v>
      </c>
      <c r="F11" s="141"/>
      <c r="G11" s="140">
        <f>SUM(G7:G10)</f>
        <v>0</v>
      </c>
      <c r="H11" s="141"/>
      <c r="I11" s="142">
        <f>SUM(I7:I10)</f>
        <v>0</v>
      </c>
    </row>
    <row r="14" spans="1:9" ht="18">
      <c r="A14" s="118" t="s">
        <v>166</v>
      </c>
      <c r="I14" s="119" t="s">
        <v>133</v>
      </c>
    </row>
    <row r="15" spans="1:9" ht="13.5" customHeight="1">
      <c r="A15" s="265" t="s">
        <v>157</v>
      </c>
      <c r="B15" s="268" t="s">
        <v>158</v>
      </c>
      <c r="C15" s="268" t="s">
        <v>159</v>
      </c>
      <c r="D15" s="271" t="s">
        <v>160</v>
      </c>
      <c r="E15" s="272"/>
      <c r="F15" s="271" t="s">
        <v>160</v>
      </c>
      <c r="G15" s="272"/>
      <c r="H15" s="271" t="s">
        <v>160</v>
      </c>
      <c r="I15" s="273"/>
    </row>
    <row r="16" spans="1:9" ht="14.25">
      <c r="A16" s="266"/>
      <c r="B16" s="269"/>
      <c r="C16" s="269"/>
      <c r="D16" s="274" t="s">
        <v>162</v>
      </c>
      <c r="E16" s="275"/>
      <c r="F16" s="274" t="s">
        <v>162</v>
      </c>
      <c r="G16" s="275"/>
      <c r="H16" s="274" t="s">
        <v>162</v>
      </c>
      <c r="I16" s="276"/>
    </row>
    <row r="17" spans="1:9" ht="14.25">
      <c r="A17" s="267"/>
      <c r="B17" s="270"/>
      <c r="C17" s="270"/>
      <c r="D17" s="120" t="s">
        <v>164</v>
      </c>
      <c r="E17" s="121" t="s">
        <v>5</v>
      </c>
      <c r="F17" s="120" t="s">
        <v>164</v>
      </c>
      <c r="G17" s="121" t="s">
        <v>5</v>
      </c>
      <c r="H17" s="120" t="s">
        <v>164</v>
      </c>
      <c r="I17" s="122" t="s">
        <v>5</v>
      </c>
    </row>
    <row r="18" spans="1:9" ht="15.75" customHeight="1">
      <c r="A18" s="280" t="s">
        <v>167</v>
      </c>
      <c r="B18" s="123" t="s">
        <v>269</v>
      </c>
      <c r="C18" s="123" t="s">
        <v>40</v>
      </c>
      <c r="D18" s="124" t="s">
        <v>266</v>
      </c>
      <c r="E18" s="125"/>
      <c r="F18" s="124" t="s">
        <v>266</v>
      </c>
      <c r="G18" s="125"/>
      <c r="H18" s="124" t="s">
        <v>266</v>
      </c>
      <c r="I18" s="127"/>
    </row>
    <row r="19" spans="1:9" ht="15.75" customHeight="1">
      <c r="A19" s="280"/>
      <c r="B19" s="128" t="s">
        <v>270</v>
      </c>
      <c r="C19" s="123" t="s">
        <v>40</v>
      </c>
      <c r="D19" s="124"/>
      <c r="E19" s="125"/>
      <c r="F19" s="124"/>
      <c r="G19" s="125"/>
      <c r="H19" s="124" t="s">
        <v>266</v>
      </c>
      <c r="I19" s="127"/>
    </row>
    <row r="20" spans="1:9" ht="15.75" customHeight="1">
      <c r="A20" s="266"/>
      <c r="B20" s="128" t="s">
        <v>3</v>
      </c>
      <c r="C20" s="128" t="s">
        <v>271</v>
      </c>
      <c r="D20" s="124" t="s">
        <v>266</v>
      </c>
      <c r="E20" s="129"/>
      <c r="F20" s="124" t="s">
        <v>266</v>
      </c>
      <c r="G20" s="129"/>
      <c r="H20" s="124" t="s">
        <v>266</v>
      </c>
      <c r="I20" s="130"/>
    </row>
    <row r="21" spans="1:9" ht="15.75" customHeight="1">
      <c r="A21" s="266"/>
      <c r="B21" s="134"/>
      <c r="C21" s="134"/>
      <c r="D21" s="135"/>
      <c r="E21" s="136"/>
      <c r="F21" s="135"/>
      <c r="G21" s="137"/>
      <c r="H21" s="143"/>
      <c r="I21" s="138"/>
    </row>
    <row r="22" spans="1:9" s="117" customFormat="1" ht="15.75" customHeight="1">
      <c r="A22" s="281" t="s">
        <v>165</v>
      </c>
      <c r="B22" s="282"/>
      <c r="C22" s="282"/>
      <c r="D22" s="144"/>
      <c r="E22" s="145">
        <f>SUM(E18:E21)</f>
        <v>0</v>
      </c>
      <c r="F22" s="146"/>
      <c r="G22" s="145">
        <f>SUM(G18:G21)</f>
        <v>0</v>
      </c>
      <c r="H22" s="146"/>
      <c r="I22" s="147">
        <f>SUM(I18:I21)</f>
        <v>0</v>
      </c>
    </row>
    <row r="23" spans="1:9" ht="15.75" customHeight="1">
      <c r="A23" s="283" t="s">
        <v>28</v>
      </c>
      <c r="B23" s="148" t="s">
        <v>272</v>
      </c>
      <c r="C23" s="149" t="s">
        <v>273</v>
      </c>
      <c r="D23" s="150" t="s">
        <v>266</v>
      </c>
      <c r="E23" s="151"/>
      <c r="F23" s="150" t="s">
        <v>266</v>
      </c>
      <c r="G23" s="151"/>
      <c r="H23" s="150" t="s">
        <v>266</v>
      </c>
      <c r="I23" s="152"/>
    </row>
    <row r="24" spans="1:9" ht="15.75" customHeight="1">
      <c r="A24" s="266"/>
      <c r="B24" s="123" t="s">
        <v>168</v>
      </c>
      <c r="C24" s="153" t="s">
        <v>274</v>
      </c>
      <c r="D24" s="124"/>
      <c r="E24" s="154"/>
      <c r="F24" s="124" t="s">
        <v>266</v>
      </c>
      <c r="G24" s="154"/>
      <c r="H24" s="124" t="s">
        <v>266</v>
      </c>
      <c r="I24" s="155"/>
    </row>
    <row r="25" spans="1:9" ht="15.75" customHeight="1">
      <c r="A25" s="266"/>
      <c r="B25" s="128" t="s">
        <v>256</v>
      </c>
      <c r="C25" s="156" t="s">
        <v>274</v>
      </c>
      <c r="D25" s="157"/>
      <c r="E25" s="132"/>
      <c r="F25" s="124"/>
      <c r="G25" s="132"/>
      <c r="H25" s="124" t="s">
        <v>266</v>
      </c>
      <c r="I25" s="133"/>
    </row>
    <row r="26" spans="1:9" ht="15.75" customHeight="1">
      <c r="A26" s="266"/>
      <c r="B26" s="128"/>
      <c r="C26" s="156"/>
      <c r="D26" s="157"/>
      <c r="E26" s="132"/>
      <c r="F26" s="158"/>
      <c r="G26" s="132"/>
      <c r="H26" s="124"/>
      <c r="I26" s="133"/>
    </row>
    <row r="27" spans="1:9" ht="15.75" customHeight="1">
      <c r="A27" s="266"/>
      <c r="B27" s="134"/>
      <c r="C27" s="159"/>
      <c r="D27" s="160"/>
      <c r="E27" s="161"/>
      <c r="F27" s="162"/>
      <c r="G27" s="161"/>
      <c r="H27" s="162"/>
      <c r="I27" s="163"/>
    </row>
    <row r="28" spans="1:9" ht="15.75" customHeight="1">
      <c r="A28" s="284" t="s">
        <v>165</v>
      </c>
      <c r="B28" s="285"/>
      <c r="C28" s="285"/>
      <c r="D28" s="164"/>
      <c r="E28" s="165">
        <f>SUM(E23:E27)</f>
        <v>0</v>
      </c>
      <c r="F28" s="166"/>
      <c r="G28" s="165">
        <f>SUM(G23:G27)</f>
        <v>0</v>
      </c>
      <c r="H28" s="166"/>
      <c r="I28" s="167">
        <f>SUM(I23:I27)</f>
        <v>0</v>
      </c>
    </row>
    <row r="29" spans="1:9" s="117" customFormat="1" ht="23.25" customHeight="1">
      <c r="A29" s="286" t="s">
        <v>170</v>
      </c>
      <c r="B29" s="287"/>
      <c r="C29" s="287"/>
      <c r="D29" s="168"/>
      <c r="E29" s="169">
        <f>E22+E28</f>
        <v>0</v>
      </c>
      <c r="F29" s="170"/>
      <c r="G29" s="169">
        <f>G22+G28</f>
        <v>0</v>
      </c>
      <c r="H29" s="170"/>
      <c r="I29" s="171">
        <f>I22+I28</f>
        <v>0</v>
      </c>
    </row>
  </sheetData>
  <sheetProtection/>
  <mergeCells count="25">
    <mergeCell ref="A22:C22"/>
    <mergeCell ref="A23:A27"/>
    <mergeCell ref="A28:C28"/>
    <mergeCell ref="A29:C29"/>
    <mergeCell ref="F15:G15"/>
    <mergeCell ref="H15:I15"/>
    <mergeCell ref="D16:E16"/>
    <mergeCell ref="F16:G16"/>
    <mergeCell ref="H16:I16"/>
    <mergeCell ref="A18:A21"/>
    <mergeCell ref="A7:A10"/>
    <mergeCell ref="A11:C11"/>
    <mergeCell ref="A15:A17"/>
    <mergeCell ref="B15:B17"/>
    <mergeCell ref="C15:C17"/>
    <mergeCell ref="D15:E15"/>
    <mergeCell ref="A4:A6"/>
    <mergeCell ref="B4:B6"/>
    <mergeCell ref="C4:C6"/>
    <mergeCell ref="D4:E4"/>
    <mergeCell ref="F4:G4"/>
    <mergeCell ref="H4:I4"/>
    <mergeCell ref="D5:E5"/>
    <mergeCell ref="F5:G5"/>
    <mergeCell ref="H5:I5"/>
  </mergeCells>
  <printOptions/>
  <pageMargins left="0.31496062992125984" right="0.11811023622047245"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2:O51"/>
  <sheetViews>
    <sheetView view="pageBreakPreview" zoomScale="120" zoomScaleSheetLayoutView="120" zoomScalePageLayoutView="0" workbookViewId="0" topLeftCell="A34">
      <selection activeCell="C36" sqref="C36:N36"/>
    </sheetView>
  </sheetViews>
  <sheetFormatPr defaultColWidth="9.00390625" defaultRowHeight="13.5"/>
  <cols>
    <col min="1" max="1" width="8.375" style="1" customWidth="1"/>
    <col min="2" max="2" width="8.50390625" style="1" customWidth="1"/>
    <col min="3" max="3" width="5.25390625" style="1" customWidth="1"/>
    <col min="4" max="14" width="4.875" style="1" customWidth="1"/>
    <col min="15" max="15" width="5.375" style="1" customWidth="1"/>
    <col min="16" max="16" width="9.00390625" style="1" bestFit="1" customWidth="1"/>
    <col min="17" max="16384" width="9.00390625" style="1" customWidth="1"/>
  </cols>
  <sheetData>
    <row r="2" spans="1:15" ht="14.25">
      <c r="A2" s="1" t="s">
        <v>6</v>
      </c>
      <c r="C2" s="18"/>
      <c r="D2" s="2"/>
      <c r="E2" s="2"/>
      <c r="F2" s="2"/>
      <c r="G2" s="2"/>
      <c r="H2" s="2"/>
      <c r="I2" s="2"/>
      <c r="J2" s="2"/>
      <c r="K2" s="2"/>
      <c r="L2" s="2"/>
      <c r="M2" s="2"/>
      <c r="N2" s="2"/>
      <c r="O2" s="2"/>
    </row>
    <row r="3" spans="3:15" ht="14.25">
      <c r="C3" s="19"/>
      <c r="D3" s="19"/>
      <c r="E3" s="19"/>
      <c r="F3" s="19"/>
      <c r="G3" s="19"/>
      <c r="H3" s="19"/>
      <c r="I3" s="19"/>
      <c r="J3" s="19"/>
      <c r="K3" s="19"/>
      <c r="O3" s="20" t="s">
        <v>8</v>
      </c>
    </row>
    <row r="4" spans="1:15" ht="16.5" customHeight="1">
      <c r="A4" s="21"/>
      <c r="B4" s="22"/>
      <c r="C4" s="23" t="s">
        <v>55</v>
      </c>
      <c r="D4" s="23" t="s">
        <v>55</v>
      </c>
      <c r="E4" s="23" t="s">
        <v>55</v>
      </c>
      <c r="F4" s="23" t="s">
        <v>55</v>
      </c>
      <c r="G4" s="23" t="s">
        <v>55</v>
      </c>
      <c r="H4" s="23" t="s">
        <v>55</v>
      </c>
      <c r="I4" s="23" t="s">
        <v>55</v>
      </c>
      <c r="J4" s="23" t="s">
        <v>55</v>
      </c>
      <c r="K4" s="23" t="s">
        <v>55</v>
      </c>
      <c r="L4" s="23" t="s">
        <v>55</v>
      </c>
      <c r="M4" s="23" t="s">
        <v>55</v>
      </c>
      <c r="N4" s="23" t="s">
        <v>55</v>
      </c>
      <c r="O4" s="24" t="s">
        <v>56</v>
      </c>
    </row>
    <row r="5" spans="1:15" ht="16.5" customHeight="1">
      <c r="A5" s="25" t="s">
        <v>59</v>
      </c>
      <c r="B5" s="26"/>
      <c r="C5" s="27"/>
      <c r="D5" s="27"/>
      <c r="E5" s="27"/>
      <c r="F5" s="27"/>
      <c r="G5" s="27"/>
      <c r="H5" s="27"/>
      <c r="I5" s="27"/>
      <c r="J5" s="27"/>
      <c r="K5" s="27"/>
      <c r="L5" s="27"/>
      <c r="M5" s="27"/>
      <c r="N5" s="28"/>
      <c r="O5" s="29"/>
    </row>
    <row r="6" spans="1:15" ht="16.5" customHeight="1">
      <c r="A6" s="30"/>
      <c r="B6" s="31"/>
      <c r="C6" s="32"/>
      <c r="D6" s="32"/>
      <c r="E6" s="32"/>
      <c r="F6" s="32"/>
      <c r="G6" s="32"/>
      <c r="H6" s="32"/>
      <c r="I6" s="32"/>
      <c r="J6" s="32"/>
      <c r="K6" s="32"/>
      <c r="L6" s="32"/>
      <c r="M6" s="32"/>
      <c r="N6" s="33"/>
      <c r="O6" s="34"/>
    </row>
    <row r="7" spans="1:15" ht="16.5" customHeight="1">
      <c r="A7" s="247" t="s">
        <v>61</v>
      </c>
      <c r="B7" s="248"/>
      <c r="C7" s="35"/>
      <c r="D7" s="35"/>
      <c r="E7" s="35"/>
      <c r="F7" s="35"/>
      <c r="G7" s="35"/>
      <c r="H7" s="35"/>
      <c r="I7" s="35"/>
      <c r="J7" s="35"/>
      <c r="K7" s="35"/>
      <c r="L7" s="35"/>
      <c r="M7" s="35"/>
      <c r="N7" s="36"/>
      <c r="O7" s="37"/>
    </row>
    <row r="8" spans="1:15" ht="16.5" customHeight="1">
      <c r="A8" s="25" t="s">
        <v>66</v>
      </c>
      <c r="B8" s="26"/>
      <c r="C8" s="27"/>
      <c r="D8" s="27"/>
      <c r="E8" s="27"/>
      <c r="F8" s="27"/>
      <c r="G8" s="27"/>
      <c r="H8" s="27"/>
      <c r="I8" s="27"/>
      <c r="J8" s="27"/>
      <c r="K8" s="27"/>
      <c r="L8" s="27"/>
      <c r="M8" s="27"/>
      <c r="N8" s="28"/>
      <c r="O8" s="29"/>
    </row>
    <row r="9" spans="1:15" ht="16.5" customHeight="1">
      <c r="A9" s="30"/>
      <c r="B9" s="31"/>
      <c r="C9" s="38"/>
      <c r="D9" s="38"/>
      <c r="E9" s="38"/>
      <c r="F9" s="38"/>
      <c r="G9" s="38"/>
      <c r="H9" s="38"/>
      <c r="I9" s="38"/>
      <c r="J9" s="38"/>
      <c r="K9" s="38"/>
      <c r="L9" s="38"/>
      <c r="M9" s="38"/>
      <c r="N9" s="39"/>
      <c r="O9" s="40"/>
    </row>
    <row r="10" spans="1:15" ht="16.5" customHeight="1">
      <c r="A10" s="247" t="s">
        <v>67</v>
      </c>
      <c r="B10" s="248"/>
      <c r="C10" s="41"/>
      <c r="D10" s="41"/>
      <c r="E10" s="41"/>
      <c r="F10" s="41"/>
      <c r="G10" s="41"/>
      <c r="H10" s="41"/>
      <c r="I10" s="41"/>
      <c r="J10" s="41"/>
      <c r="K10" s="41"/>
      <c r="L10" s="41"/>
      <c r="M10" s="41"/>
      <c r="N10" s="42"/>
      <c r="O10" s="43"/>
    </row>
    <row r="11" spans="1:15" ht="16.5" customHeight="1">
      <c r="A11" s="44"/>
      <c r="B11" s="26" t="s">
        <v>69</v>
      </c>
      <c r="C11" s="27"/>
      <c r="D11" s="27"/>
      <c r="E11" s="27"/>
      <c r="F11" s="27"/>
      <c r="G11" s="27"/>
      <c r="H11" s="27"/>
      <c r="I11" s="27"/>
      <c r="J11" s="27"/>
      <c r="K11" s="27"/>
      <c r="L11" s="27"/>
      <c r="M11" s="27"/>
      <c r="N11" s="28"/>
      <c r="O11" s="29"/>
    </row>
    <row r="12" spans="1:15" ht="16.5" customHeight="1">
      <c r="A12" s="45"/>
      <c r="B12" s="46" t="s">
        <v>70</v>
      </c>
      <c r="C12" s="47"/>
      <c r="D12" s="47"/>
      <c r="E12" s="47"/>
      <c r="F12" s="47"/>
      <c r="G12" s="47"/>
      <c r="H12" s="47"/>
      <c r="I12" s="47"/>
      <c r="J12" s="47"/>
      <c r="K12" s="47"/>
      <c r="L12" s="47"/>
      <c r="M12" s="47"/>
      <c r="N12" s="48"/>
      <c r="O12" s="49"/>
    </row>
    <row r="13" spans="1:15" ht="16.5" customHeight="1">
      <c r="A13" s="30"/>
      <c r="B13" s="50" t="s">
        <v>26</v>
      </c>
      <c r="C13" s="51"/>
      <c r="D13" s="51"/>
      <c r="E13" s="51"/>
      <c r="F13" s="51"/>
      <c r="G13" s="51"/>
      <c r="H13" s="51"/>
      <c r="I13" s="51"/>
      <c r="J13" s="51"/>
      <c r="K13" s="51"/>
      <c r="L13" s="51"/>
      <c r="M13" s="51"/>
      <c r="N13" s="52"/>
      <c r="O13" s="49"/>
    </row>
    <row r="14" spans="1:15" ht="16.5" customHeight="1">
      <c r="A14" s="30"/>
      <c r="B14" s="50" t="s">
        <v>72</v>
      </c>
      <c r="C14" s="51"/>
      <c r="D14" s="51"/>
      <c r="E14" s="51"/>
      <c r="F14" s="51"/>
      <c r="G14" s="51"/>
      <c r="H14" s="51"/>
      <c r="I14" s="51"/>
      <c r="J14" s="51"/>
      <c r="K14" s="51"/>
      <c r="L14" s="51"/>
      <c r="M14" s="51"/>
      <c r="N14" s="52"/>
      <c r="O14" s="49"/>
    </row>
    <row r="15" spans="1:15" ht="16.5" customHeight="1">
      <c r="A15" s="30"/>
      <c r="B15" s="50" t="s">
        <v>64</v>
      </c>
      <c r="C15" s="51"/>
      <c r="D15" s="51"/>
      <c r="E15" s="51"/>
      <c r="F15" s="51"/>
      <c r="G15" s="51"/>
      <c r="H15" s="51"/>
      <c r="I15" s="51"/>
      <c r="J15" s="51"/>
      <c r="K15" s="51"/>
      <c r="L15" s="51"/>
      <c r="M15" s="51"/>
      <c r="N15" s="52"/>
      <c r="O15" s="49"/>
    </row>
    <row r="16" spans="1:15" ht="16.5" customHeight="1">
      <c r="A16" s="30" t="s">
        <v>74</v>
      </c>
      <c r="B16" s="50" t="s">
        <v>54</v>
      </c>
      <c r="C16" s="51"/>
      <c r="D16" s="51"/>
      <c r="E16" s="51"/>
      <c r="F16" s="51"/>
      <c r="G16" s="51"/>
      <c r="H16" s="51"/>
      <c r="I16" s="51"/>
      <c r="J16" s="51"/>
      <c r="K16" s="51"/>
      <c r="L16" s="51"/>
      <c r="M16" s="51"/>
      <c r="N16" s="52"/>
      <c r="O16" s="49"/>
    </row>
    <row r="17" spans="1:15" ht="16.5" customHeight="1">
      <c r="A17" s="30"/>
      <c r="B17" s="50" t="s">
        <v>76</v>
      </c>
      <c r="C17" s="51"/>
      <c r="D17" s="51"/>
      <c r="E17" s="51"/>
      <c r="F17" s="51"/>
      <c r="G17" s="51"/>
      <c r="H17" s="51"/>
      <c r="I17" s="51"/>
      <c r="J17" s="51"/>
      <c r="K17" s="51"/>
      <c r="L17" s="51"/>
      <c r="M17" s="51"/>
      <c r="N17" s="52"/>
      <c r="O17" s="49"/>
    </row>
    <row r="18" spans="1:15" ht="16.5" customHeight="1">
      <c r="A18" s="30"/>
      <c r="B18" s="50" t="s">
        <v>78</v>
      </c>
      <c r="C18" s="51"/>
      <c r="D18" s="51"/>
      <c r="E18" s="51"/>
      <c r="F18" s="51"/>
      <c r="G18" s="51"/>
      <c r="H18" s="51"/>
      <c r="I18" s="51"/>
      <c r="J18" s="51"/>
      <c r="K18" s="51"/>
      <c r="L18" s="51"/>
      <c r="M18" s="51"/>
      <c r="N18" s="52"/>
      <c r="O18" s="49"/>
    </row>
    <row r="19" spans="1:15" ht="16.5" customHeight="1">
      <c r="A19" s="30"/>
      <c r="B19" s="50" t="s">
        <v>53</v>
      </c>
      <c r="C19" s="51"/>
      <c r="D19" s="51"/>
      <c r="E19" s="51"/>
      <c r="F19" s="51"/>
      <c r="G19" s="51"/>
      <c r="H19" s="51"/>
      <c r="I19" s="51"/>
      <c r="J19" s="51"/>
      <c r="K19" s="51"/>
      <c r="L19" s="51"/>
      <c r="M19" s="51"/>
      <c r="N19" s="52"/>
      <c r="O19" s="49"/>
    </row>
    <row r="20" spans="1:15" ht="16.5" customHeight="1">
      <c r="A20" s="30"/>
      <c r="B20" s="50" t="s">
        <v>36</v>
      </c>
      <c r="C20" s="51"/>
      <c r="D20" s="51"/>
      <c r="E20" s="51"/>
      <c r="F20" s="51"/>
      <c r="G20" s="51"/>
      <c r="H20" s="51"/>
      <c r="I20" s="51"/>
      <c r="J20" s="51"/>
      <c r="K20" s="51"/>
      <c r="L20" s="51"/>
      <c r="M20" s="51"/>
      <c r="N20" s="52"/>
      <c r="O20" s="49"/>
    </row>
    <row r="21" spans="1:15" ht="16.5" customHeight="1">
      <c r="A21" s="30"/>
      <c r="B21" s="50" t="s">
        <v>80</v>
      </c>
      <c r="C21" s="51"/>
      <c r="D21" s="51"/>
      <c r="E21" s="51"/>
      <c r="F21" s="51"/>
      <c r="G21" s="51"/>
      <c r="H21" s="51"/>
      <c r="I21" s="51"/>
      <c r="J21" s="51"/>
      <c r="K21" s="51"/>
      <c r="L21" s="51"/>
      <c r="M21" s="51"/>
      <c r="N21" s="52"/>
      <c r="O21" s="49"/>
    </row>
    <row r="22" spans="1:15" ht="16.5" customHeight="1">
      <c r="A22" s="30"/>
      <c r="B22" s="50"/>
      <c r="C22" s="51"/>
      <c r="D22" s="51"/>
      <c r="E22" s="51"/>
      <c r="F22" s="53"/>
      <c r="G22" s="51"/>
      <c r="H22" s="51"/>
      <c r="I22" s="51"/>
      <c r="J22" s="51"/>
      <c r="K22" s="51"/>
      <c r="L22" s="51"/>
      <c r="M22" s="51"/>
      <c r="N22" s="52"/>
      <c r="O22" s="49"/>
    </row>
    <row r="23" spans="1:15" ht="12.75" customHeight="1">
      <c r="A23" s="30"/>
      <c r="B23" s="54" t="s">
        <v>81</v>
      </c>
      <c r="C23" s="51"/>
      <c r="D23" s="51"/>
      <c r="E23" s="51"/>
      <c r="F23" s="53"/>
      <c r="G23" s="51"/>
      <c r="H23" s="51"/>
      <c r="I23" s="51"/>
      <c r="J23" s="51"/>
      <c r="K23" s="51"/>
      <c r="L23" s="51"/>
      <c r="M23" s="51"/>
      <c r="N23" s="52"/>
      <c r="O23" s="49"/>
    </row>
    <row r="24" spans="1:15" ht="12.75" customHeight="1">
      <c r="A24" s="30"/>
      <c r="B24" s="55" t="s">
        <v>84</v>
      </c>
      <c r="C24" s="38"/>
      <c r="D24" s="38"/>
      <c r="E24" s="38"/>
      <c r="F24" s="56"/>
      <c r="G24" s="38"/>
      <c r="H24" s="38"/>
      <c r="I24" s="38"/>
      <c r="J24" s="38"/>
      <c r="K24" s="38"/>
      <c r="L24" s="38"/>
      <c r="M24" s="38"/>
      <c r="N24" s="39"/>
      <c r="O24" s="49"/>
    </row>
    <row r="25" spans="1:15" ht="16.5" customHeight="1">
      <c r="A25" s="30"/>
      <c r="B25" s="55" t="s">
        <v>85</v>
      </c>
      <c r="C25" s="38"/>
      <c r="D25" s="38"/>
      <c r="E25" s="38"/>
      <c r="F25" s="56"/>
      <c r="G25" s="38"/>
      <c r="H25" s="38"/>
      <c r="I25" s="38"/>
      <c r="J25" s="38"/>
      <c r="K25" s="38"/>
      <c r="L25" s="38"/>
      <c r="M25" s="38"/>
      <c r="N25" s="39"/>
      <c r="O25" s="49"/>
    </row>
    <row r="26" spans="1:15" ht="16.5" customHeight="1">
      <c r="A26" s="30"/>
      <c r="B26" s="55"/>
      <c r="C26" s="38"/>
      <c r="D26" s="38"/>
      <c r="E26" s="38"/>
      <c r="F26" s="56"/>
      <c r="G26" s="38"/>
      <c r="H26" s="38"/>
      <c r="I26" s="38"/>
      <c r="J26" s="38"/>
      <c r="K26" s="38"/>
      <c r="L26" s="38"/>
      <c r="M26" s="38"/>
      <c r="N26" s="39"/>
      <c r="O26" s="49"/>
    </row>
    <row r="27" spans="1:15" ht="16.5" customHeight="1">
      <c r="A27" s="30"/>
      <c r="B27" s="57" t="s">
        <v>60</v>
      </c>
      <c r="C27" s="32"/>
      <c r="D27" s="32"/>
      <c r="E27" s="32"/>
      <c r="F27" s="32"/>
      <c r="G27" s="32"/>
      <c r="H27" s="32"/>
      <c r="I27" s="32"/>
      <c r="J27" s="32"/>
      <c r="K27" s="32"/>
      <c r="L27" s="32"/>
      <c r="M27" s="32"/>
      <c r="N27" s="33"/>
      <c r="O27" s="34"/>
    </row>
    <row r="28" spans="1:15" ht="16.5" customHeight="1">
      <c r="A28" s="58"/>
      <c r="B28" s="59" t="s">
        <v>62</v>
      </c>
      <c r="C28" s="60"/>
      <c r="D28" s="60"/>
      <c r="E28" s="60"/>
      <c r="F28" s="60"/>
      <c r="G28" s="60"/>
      <c r="H28" s="60"/>
      <c r="I28" s="60"/>
      <c r="J28" s="60"/>
      <c r="K28" s="60"/>
      <c r="L28" s="60"/>
      <c r="M28" s="60"/>
      <c r="N28" s="61"/>
      <c r="O28" s="62"/>
    </row>
    <row r="29" spans="1:15" ht="16.5" customHeight="1">
      <c r="A29" s="63" t="s">
        <v>43</v>
      </c>
      <c r="B29" s="64"/>
      <c r="C29" s="41"/>
      <c r="D29" s="41"/>
      <c r="E29" s="41"/>
      <c r="F29" s="41"/>
      <c r="G29" s="41"/>
      <c r="H29" s="41"/>
      <c r="I29" s="41"/>
      <c r="J29" s="41"/>
      <c r="K29" s="41"/>
      <c r="L29" s="41"/>
      <c r="M29" s="41"/>
      <c r="N29" s="42"/>
      <c r="O29" s="43"/>
    </row>
    <row r="30" spans="1:15" ht="16.5" customHeight="1">
      <c r="A30" s="65"/>
      <c r="B30" s="66" t="s">
        <v>77</v>
      </c>
      <c r="C30" s="27"/>
      <c r="D30" s="27"/>
      <c r="E30" s="27"/>
      <c r="F30" s="27"/>
      <c r="G30" s="27"/>
      <c r="H30" s="27"/>
      <c r="I30" s="27"/>
      <c r="J30" s="27"/>
      <c r="K30" s="27"/>
      <c r="L30" s="27"/>
      <c r="M30" s="27"/>
      <c r="N30" s="28"/>
      <c r="O30" s="67"/>
    </row>
    <row r="31" spans="1:15" ht="16.5" customHeight="1">
      <c r="A31" s="30" t="s">
        <v>86</v>
      </c>
      <c r="B31" s="68" t="s">
        <v>89</v>
      </c>
      <c r="C31" s="32"/>
      <c r="D31" s="32"/>
      <c r="E31" s="32"/>
      <c r="F31" s="32"/>
      <c r="G31" s="32"/>
      <c r="H31" s="32"/>
      <c r="I31" s="32"/>
      <c r="J31" s="32"/>
      <c r="K31" s="32"/>
      <c r="L31" s="32"/>
      <c r="M31" s="32"/>
      <c r="N31" s="33"/>
      <c r="O31" s="34"/>
    </row>
    <row r="32" spans="1:15" ht="16.5" customHeight="1">
      <c r="A32" s="58"/>
      <c r="B32" s="59" t="s">
        <v>24</v>
      </c>
      <c r="C32" s="60"/>
      <c r="D32" s="60"/>
      <c r="E32" s="60"/>
      <c r="F32" s="60"/>
      <c r="G32" s="60"/>
      <c r="H32" s="60"/>
      <c r="I32" s="60"/>
      <c r="J32" s="60"/>
      <c r="K32" s="60"/>
      <c r="L32" s="60"/>
      <c r="M32" s="60"/>
      <c r="N32" s="61"/>
      <c r="O32" s="62"/>
    </row>
    <row r="33" spans="1:15" ht="16.5" customHeight="1">
      <c r="A33" s="249" t="s">
        <v>88</v>
      </c>
      <c r="B33" s="250"/>
      <c r="C33" s="41"/>
      <c r="D33" s="41"/>
      <c r="E33" s="41"/>
      <c r="F33" s="41"/>
      <c r="G33" s="41"/>
      <c r="H33" s="41"/>
      <c r="I33" s="41"/>
      <c r="J33" s="41"/>
      <c r="K33" s="41"/>
      <c r="L33" s="41"/>
      <c r="M33" s="41"/>
      <c r="N33" s="42"/>
      <c r="O33" s="69"/>
    </row>
    <row r="34" spans="2:14" ht="16.5" customHeight="1">
      <c r="B34" s="70"/>
      <c r="C34" s="71"/>
      <c r="N34" s="19"/>
    </row>
    <row r="35" spans="1:14" ht="16.5" customHeight="1">
      <c r="A35" s="72"/>
      <c r="B35" s="73"/>
      <c r="C35" s="23" t="s">
        <v>55</v>
      </c>
      <c r="D35" s="23" t="s">
        <v>55</v>
      </c>
      <c r="E35" s="23" t="s">
        <v>55</v>
      </c>
      <c r="F35" s="23" t="s">
        <v>55</v>
      </c>
      <c r="G35" s="23" t="s">
        <v>55</v>
      </c>
      <c r="H35" s="23" t="s">
        <v>55</v>
      </c>
      <c r="I35" s="23" t="s">
        <v>55</v>
      </c>
      <c r="J35" s="23" t="s">
        <v>55</v>
      </c>
      <c r="K35" s="23" t="s">
        <v>55</v>
      </c>
      <c r="L35" s="23" t="s">
        <v>55</v>
      </c>
      <c r="M35" s="23" t="s">
        <v>55</v>
      </c>
      <c r="N35" s="23" t="s">
        <v>55</v>
      </c>
    </row>
    <row r="36" spans="1:14" ht="16.5" customHeight="1">
      <c r="A36" s="251" t="s">
        <v>4</v>
      </c>
      <c r="B36" s="251"/>
      <c r="C36" s="74"/>
      <c r="D36" s="75"/>
      <c r="E36" s="75"/>
      <c r="F36" s="75"/>
      <c r="G36" s="75"/>
      <c r="H36" s="75"/>
      <c r="I36" s="75"/>
      <c r="J36" s="75"/>
      <c r="K36" s="75"/>
      <c r="L36" s="75"/>
      <c r="M36" s="75"/>
      <c r="N36" s="75"/>
    </row>
    <row r="37" spans="2:14" ht="16.5" customHeight="1">
      <c r="B37" s="70" t="s">
        <v>21</v>
      </c>
      <c r="C37" s="76"/>
      <c r="N37" s="19"/>
    </row>
    <row r="38" ht="20.25" customHeight="1"/>
    <row r="39" ht="20.25" customHeight="1">
      <c r="A39" s="1" t="s">
        <v>47</v>
      </c>
    </row>
    <row r="40" spans="1:4" ht="20.25" customHeight="1">
      <c r="A40" s="1" t="s">
        <v>90</v>
      </c>
      <c r="C40" s="19"/>
      <c r="D40" s="19"/>
    </row>
    <row r="41" spans="3:4" ht="20.25" customHeight="1">
      <c r="C41" s="19"/>
      <c r="D41" s="19"/>
    </row>
    <row r="42" spans="3:4" ht="20.25" customHeight="1">
      <c r="C42" s="19"/>
      <c r="D42" s="19"/>
    </row>
    <row r="43" spans="1:4" ht="20.25" customHeight="1">
      <c r="A43" s="1" t="s">
        <v>92</v>
      </c>
      <c r="C43" s="19"/>
      <c r="D43" s="19"/>
    </row>
    <row r="44" spans="3:4" ht="20.25" customHeight="1">
      <c r="C44" s="19"/>
      <c r="D44" s="19"/>
    </row>
    <row r="45" spans="3:4" ht="20.25" customHeight="1">
      <c r="C45" s="19"/>
      <c r="D45" s="19"/>
    </row>
    <row r="46" spans="1:4" ht="20.25" customHeight="1">
      <c r="A46" s="1" t="s">
        <v>35</v>
      </c>
      <c r="C46" s="19"/>
      <c r="D46" s="19"/>
    </row>
    <row r="47" spans="3:4" ht="20.25" customHeight="1">
      <c r="C47" s="19"/>
      <c r="D47" s="19"/>
    </row>
    <row r="48" ht="20.25" customHeight="1"/>
    <row r="49" ht="20.25" customHeight="1"/>
    <row r="51" spans="1:3" ht="14.25">
      <c r="A51" s="1" t="s">
        <v>33</v>
      </c>
      <c r="C51" s="1" t="s">
        <v>73</v>
      </c>
    </row>
  </sheetData>
  <sheetProtection/>
  <mergeCells count="4">
    <mergeCell ref="A7:B7"/>
    <mergeCell ref="A10:B10"/>
    <mergeCell ref="A33:B33"/>
    <mergeCell ref="A36:B36"/>
  </mergeCells>
  <printOptions/>
  <pageMargins left="0.7480314960629921" right="0.7480314960629921" top="0.1968503937007874"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2:J39"/>
  <sheetViews>
    <sheetView view="pageBreakPreview" zoomScaleSheetLayoutView="100" zoomScalePageLayoutView="0" workbookViewId="0" topLeftCell="A19">
      <selection activeCell="D26" sqref="D26"/>
    </sheetView>
  </sheetViews>
  <sheetFormatPr defaultColWidth="9.00390625" defaultRowHeight="13.5"/>
  <cols>
    <col min="1" max="1" width="5.625" style="1" customWidth="1"/>
    <col min="2" max="2" width="6.625" style="1" customWidth="1"/>
    <col min="3" max="3" width="12.00390625" style="1" customWidth="1"/>
    <col min="4" max="6" width="9.00390625" style="1" bestFit="1" customWidth="1"/>
    <col min="7" max="7" width="5.625" style="1" customWidth="1"/>
    <col min="8" max="8" width="6.625" style="1" customWidth="1"/>
    <col min="9" max="9" width="12.00390625" style="1" customWidth="1"/>
    <col min="10" max="10" width="9.00390625" style="1" bestFit="1" customWidth="1"/>
    <col min="11" max="11" width="12.75390625" style="1" customWidth="1"/>
    <col min="12" max="12" width="9.00390625" style="1" bestFit="1" customWidth="1"/>
    <col min="13" max="16384" width="9.00390625" style="1" customWidth="1"/>
  </cols>
  <sheetData>
    <row r="1" ht="20.25" customHeight="1"/>
    <row r="2" ht="20.25" customHeight="1">
      <c r="A2" s="1" t="s">
        <v>93</v>
      </c>
    </row>
    <row r="3" ht="20.25" customHeight="1"/>
    <row r="4" spans="1:10" ht="20.25" customHeight="1">
      <c r="A4" s="1" t="s">
        <v>9</v>
      </c>
      <c r="D4" s="20" t="s">
        <v>8</v>
      </c>
      <c r="G4" s="1" t="s">
        <v>94</v>
      </c>
      <c r="J4" s="20" t="s">
        <v>8</v>
      </c>
    </row>
    <row r="5" spans="2:10" ht="18.75" customHeight="1">
      <c r="B5" s="63" t="s">
        <v>30</v>
      </c>
      <c r="C5" s="64"/>
      <c r="D5" s="41"/>
      <c r="H5" s="63" t="s">
        <v>30</v>
      </c>
      <c r="I5" s="64"/>
      <c r="J5" s="41"/>
    </row>
    <row r="6" spans="2:10" ht="18.75" customHeight="1">
      <c r="B6" s="63" t="s">
        <v>82</v>
      </c>
      <c r="C6" s="64"/>
      <c r="D6" s="41"/>
      <c r="H6" s="63" t="s">
        <v>82</v>
      </c>
      <c r="I6" s="64"/>
      <c r="J6" s="41"/>
    </row>
    <row r="7" spans="2:10" ht="18.75" customHeight="1">
      <c r="B7" s="65"/>
      <c r="C7" s="26" t="s">
        <v>69</v>
      </c>
      <c r="D7" s="27"/>
      <c r="H7" s="65"/>
      <c r="I7" s="26" t="s">
        <v>69</v>
      </c>
      <c r="J7" s="27"/>
    </row>
    <row r="8" spans="2:10" ht="18.75" customHeight="1">
      <c r="B8" s="30"/>
      <c r="C8" s="46" t="s">
        <v>70</v>
      </c>
      <c r="D8" s="47"/>
      <c r="H8" s="30"/>
      <c r="I8" s="46" t="s">
        <v>70</v>
      </c>
      <c r="J8" s="47"/>
    </row>
    <row r="9" spans="2:10" ht="18.75" customHeight="1">
      <c r="B9" s="30"/>
      <c r="C9" s="50" t="s">
        <v>26</v>
      </c>
      <c r="D9" s="51"/>
      <c r="H9" s="30"/>
      <c r="I9" s="50" t="s">
        <v>26</v>
      </c>
      <c r="J9" s="51"/>
    </row>
    <row r="10" spans="2:10" ht="18.75" customHeight="1">
      <c r="B10" s="30"/>
      <c r="C10" s="50" t="s">
        <v>96</v>
      </c>
      <c r="D10" s="51"/>
      <c r="H10" s="30"/>
      <c r="I10" s="50" t="s">
        <v>96</v>
      </c>
      <c r="J10" s="51"/>
    </row>
    <row r="11" spans="2:10" ht="18.75" customHeight="1">
      <c r="B11" s="30"/>
      <c r="C11" s="50" t="s">
        <v>72</v>
      </c>
      <c r="D11" s="51"/>
      <c r="H11" s="30"/>
      <c r="I11" s="50" t="s">
        <v>72</v>
      </c>
      <c r="J11" s="51"/>
    </row>
    <row r="12" spans="2:10" ht="18.75" customHeight="1">
      <c r="B12" s="30" t="s">
        <v>74</v>
      </c>
      <c r="C12" s="50" t="s">
        <v>64</v>
      </c>
      <c r="D12" s="51"/>
      <c r="H12" s="30"/>
      <c r="I12" s="50" t="s">
        <v>64</v>
      </c>
      <c r="J12" s="51"/>
    </row>
    <row r="13" spans="2:10" ht="18.75" customHeight="1">
      <c r="B13" s="30"/>
      <c r="C13" s="50" t="s">
        <v>54</v>
      </c>
      <c r="D13" s="51"/>
      <c r="H13" s="30" t="s">
        <v>74</v>
      </c>
      <c r="I13" s="50" t="s">
        <v>54</v>
      </c>
      <c r="J13" s="51"/>
    </row>
    <row r="14" spans="2:10" ht="18" customHeight="1">
      <c r="B14" s="30"/>
      <c r="C14" s="50" t="s">
        <v>75</v>
      </c>
      <c r="D14" s="51"/>
      <c r="H14" s="30"/>
      <c r="I14" s="50" t="s">
        <v>75</v>
      </c>
      <c r="J14" s="51"/>
    </row>
    <row r="15" spans="2:10" ht="18" customHeight="1">
      <c r="B15" s="30"/>
      <c r="C15" s="50" t="s">
        <v>80</v>
      </c>
      <c r="D15" s="51"/>
      <c r="H15" s="30"/>
      <c r="I15" s="50" t="s">
        <v>80</v>
      </c>
      <c r="J15" s="51"/>
    </row>
    <row r="16" spans="2:10" ht="18.75" customHeight="1">
      <c r="B16" s="30"/>
      <c r="C16" s="50"/>
      <c r="D16" s="51"/>
      <c r="H16" s="30"/>
      <c r="I16" s="50"/>
      <c r="J16" s="51"/>
    </row>
    <row r="17" spans="2:10" ht="15" customHeight="1">
      <c r="B17" s="30"/>
      <c r="C17" s="252" t="s">
        <v>97</v>
      </c>
      <c r="D17" s="253"/>
      <c r="H17" s="30"/>
      <c r="I17" s="252" t="s">
        <v>97</v>
      </c>
      <c r="J17" s="253"/>
    </row>
    <row r="18" spans="2:10" ht="18.75" customHeight="1">
      <c r="B18" s="30"/>
      <c r="C18" s="50"/>
      <c r="D18" s="51"/>
      <c r="H18" s="30"/>
      <c r="I18" s="50"/>
      <c r="J18" s="51"/>
    </row>
    <row r="19" spans="2:10" ht="18.75" customHeight="1">
      <c r="B19" s="30"/>
      <c r="C19" s="31"/>
      <c r="D19" s="32"/>
      <c r="H19" s="30"/>
      <c r="I19" s="31"/>
      <c r="J19" s="32"/>
    </row>
    <row r="20" spans="2:10" ht="18.75" customHeight="1">
      <c r="B20" s="58"/>
      <c r="C20" s="59" t="s">
        <v>62</v>
      </c>
      <c r="D20" s="60"/>
      <c r="H20" s="58"/>
      <c r="I20" s="59" t="s">
        <v>62</v>
      </c>
      <c r="J20" s="60"/>
    </row>
    <row r="21" spans="2:10" ht="18.75" customHeight="1">
      <c r="B21" s="63" t="s">
        <v>99</v>
      </c>
      <c r="C21" s="64"/>
      <c r="D21" s="41"/>
      <c r="H21" s="63" t="s">
        <v>99</v>
      </c>
      <c r="I21" s="64"/>
      <c r="J21" s="41"/>
    </row>
    <row r="22" spans="2:10" ht="18.75" customHeight="1">
      <c r="B22" s="77"/>
      <c r="C22" s="66" t="s">
        <v>77</v>
      </c>
      <c r="D22" s="27"/>
      <c r="H22" s="77"/>
      <c r="I22" s="66" t="s">
        <v>77</v>
      </c>
      <c r="J22" s="27"/>
    </row>
    <row r="23" spans="2:10" ht="18.75" customHeight="1">
      <c r="B23" s="78" t="s">
        <v>86</v>
      </c>
      <c r="C23" s="68" t="s">
        <v>89</v>
      </c>
      <c r="D23" s="32"/>
      <c r="H23" s="78" t="s">
        <v>86</v>
      </c>
      <c r="I23" s="68" t="s">
        <v>89</v>
      </c>
      <c r="J23" s="32"/>
    </row>
    <row r="24" spans="2:10" ht="18.75" customHeight="1">
      <c r="B24" s="58"/>
      <c r="C24" s="59" t="s">
        <v>24</v>
      </c>
      <c r="D24" s="60"/>
      <c r="H24" s="58"/>
      <c r="I24" s="59" t="s">
        <v>24</v>
      </c>
      <c r="J24" s="60"/>
    </row>
    <row r="25" spans="2:10" ht="18.75" customHeight="1">
      <c r="B25" s="63" t="s">
        <v>88</v>
      </c>
      <c r="C25" s="64"/>
      <c r="D25" s="41"/>
      <c r="H25" s="63" t="s">
        <v>88</v>
      </c>
      <c r="I25" s="64"/>
      <c r="J25" s="41"/>
    </row>
    <row r="26" spans="2:10" ht="18.75" customHeight="1">
      <c r="B26" s="254" t="s">
        <v>17</v>
      </c>
      <c r="C26" s="255"/>
      <c r="D26" s="79"/>
      <c r="H26" s="254" t="s">
        <v>17</v>
      </c>
      <c r="I26" s="255"/>
      <c r="J26" s="79"/>
    </row>
    <row r="27" ht="20.25" customHeight="1"/>
    <row r="28" spans="1:7" ht="20.25" customHeight="1">
      <c r="A28" s="1" t="s">
        <v>100</v>
      </c>
      <c r="G28" s="1" t="s">
        <v>101</v>
      </c>
    </row>
    <row r="29" spans="1:7" ht="20.25" customHeight="1">
      <c r="A29" s="1" t="s">
        <v>90</v>
      </c>
      <c r="G29" s="1" t="s">
        <v>90</v>
      </c>
    </row>
    <row r="30" ht="20.25" customHeight="1"/>
    <row r="31" ht="20.25" customHeight="1"/>
    <row r="32" spans="1:7" ht="20.25" customHeight="1">
      <c r="A32" s="1" t="s">
        <v>92</v>
      </c>
      <c r="G32" s="1" t="s">
        <v>92</v>
      </c>
    </row>
    <row r="33" ht="20.25" customHeight="1"/>
    <row r="34" ht="20.25" customHeight="1"/>
    <row r="35" spans="1:7" ht="20.25" customHeight="1">
      <c r="A35" s="1" t="s">
        <v>35</v>
      </c>
      <c r="G35" s="1" t="s">
        <v>35</v>
      </c>
    </row>
    <row r="36" ht="20.25" customHeight="1"/>
    <row r="37" spans="3:9" ht="20.25" customHeight="1">
      <c r="C37" s="19"/>
      <c r="I37" s="19"/>
    </row>
    <row r="38" ht="20.25" customHeight="1"/>
    <row r="39" spans="1:7" ht="20.25" customHeight="1">
      <c r="A39" s="1" t="s">
        <v>103</v>
      </c>
      <c r="B39" s="80"/>
      <c r="C39" s="80"/>
      <c r="D39" s="80"/>
      <c r="E39" s="80"/>
      <c r="F39" s="80"/>
      <c r="G39" s="1" t="s">
        <v>103</v>
      </c>
    </row>
    <row r="40" ht="20.25" customHeight="1"/>
    <row r="41" ht="20.25" customHeight="1"/>
    <row r="42" ht="20.25" customHeight="1"/>
  </sheetData>
  <sheetProtection/>
  <mergeCells count="4">
    <mergeCell ref="C17:D17"/>
    <mergeCell ref="I17:J17"/>
    <mergeCell ref="B26:C26"/>
    <mergeCell ref="H26:I26"/>
  </mergeCells>
  <printOptions/>
  <pageMargins left="0.35433070866141736" right="0"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A1:E36"/>
  <sheetViews>
    <sheetView view="pageBreakPreview" zoomScaleSheetLayoutView="100" zoomScalePageLayoutView="0" workbookViewId="0" topLeftCell="A16">
      <selection activeCell="C36" sqref="C36"/>
    </sheetView>
  </sheetViews>
  <sheetFormatPr defaultColWidth="9.00390625" defaultRowHeight="13.5"/>
  <cols>
    <col min="1" max="1" width="4.875" style="81" customWidth="1"/>
    <col min="2" max="2" width="35.625" style="81" customWidth="1"/>
    <col min="3" max="3" width="15.75390625" style="81" customWidth="1"/>
    <col min="4" max="5" width="15.375" style="81" customWidth="1"/>
    <col min="6" max="6" width="9.00390625" style="81" bestFit="1" customWidth="1"/>
    <col min="7" max="16384" width="9.00390625" style="81" customWidth="1"/>
  </cols>
  <sheetData>
    <row r="1" ht="14.25">
      <c r="A1" s="82" t="s">
        <v>104</v>
      </c>
    </row>
    <row r="2" spans="1:5" ht="27.75" customHeight="1">
      <c r="A2" s="256" t="s">
        <v>105</v>
      </c>
      <c r="B2" s="256"/>
      <c r="C2" s="256"/>
      <c r="D2" s="256"/>
      <c r="E2" s="256"/>
    </row>
    <row r="3" ht="12">
      <c r="E3" s="83" t="s">
        <v>106</v>
      </c>
    </row>
    <row r="4" spans="1:5" ht="21" customHeight="1">
      <c r="A4" s="257" t="s">
        <v>107</v>
      </c>
      <c r="B4" s="258"/>
      <c r="C4" s="84" t="s">
        <v>58</v>
      </c>
      <c r="D4" s="85" t="s">
        <v>71</v>
      </c>
      <c r="E4" s="85" t="s">
        <v>109</v>
      </c>
    </row>
    <row r="5" spans="1:5" ht="21.75" customHeight="1">
      <c r="A5" s="259"/>
      <c r="B5" s="260"/>
      <c r="C5" s="86" t="s">
        <v>111</v>
      </c>
      <c r="D5" s="86" t="s">
        <v>111</v>
      </c>
      <c r="E5" s="87" t="s">
        <v>111</v>
      </c>
    </row>
    <row r="6" spans="1:5" ht="27" customHeight="1">
      <c r="A6" s="261" t="s">
        <v>112</v>
      </c>
      <c r="B6" s="88" t="s">
        <v>115</v>
      </c>
      <c r="C6" s="89"/>
      <c r="D6" s="89"/>
      <c r="E6" s="89"/>
    </row>
    <row r="7" spans="1:5" ht="27" customHeight="1">
      <c r="A7" s="262"/>
      <c r="B7" s="90" t="s">
        <v>115</v>
      </c>
      <c r="C7" s="91"/>
      <c r="D7" s="91"/>
      <c r="E7" s="91"/>
    </row>
    <row r="8" spans="1:5" ht="27" customHeight="1">
      <c r="A8" s="262"/>
      <c r="B8" s="92"/>
      <c r="C8" s="93"/>
      <c r="D8" s="93"/>
      <c r="E8" s="93"/>
    </row>
    <row r="9" spans="1:5" ht="27" customHeight="1">
      <c r="A9" s="94" t="s">
        <v>116</v>
      </c>
      <c r="B9" s="95" t="s">
        <v>117</v>
      </c>
      <c r="C9" s="96"/>
      <c r="D9" s="96"/>
      <c r="E9" s="96"/>
    </row>
    <row r="10" spans="1:5" ht="27" customHeight="1">
      <c r="A10" s="97" t="s">
        <v>118</v>
      </c>
      <c r="B10" s="98" t="s">
        <v>119</v>
      </c>
      <c r="C10" s="99"/>
      <c r="D10" s="99"/>
      <c r="E10" s="99"/>
    </row>
    <row r="11" spans="1:5" ht="27" customHeight="1">
      <c r="A11" s="100" t="s">
        <v>121</v>
      </c>
      <c r="B11" s="101" t="s">
        <v>123</v>
      </c>
      <c r="C11" s="102"/>
      <c r="D11" s="102"/>
      <c r="E11" s="102"/>
    </row>
    <row r="12" spans="1:5" ht="27" customHeight="1">
      <c r="A12" s="97" t="s">
        <v>124</v>
      </c>
      <c r="B12" s="98" t="s">
        <v>125</v>
      </c>
      <c r="C12" s="103">
        <f>_xlfn.IFERROR(C11/C9,"")</f>
      </c>
      <c r="D12" s="104">
        <f>_xlfn.IFERROR(D11/D9,"")</f>
      </c>
      <c r="E12" s="104">
        <f>_xlfn.IFERROR(E11/E9,"")</f>
      </c>
    </row>
    <row r="13" spans="1:5" ht="27" customHeight="1">
      <c r="A13" s="263" t="s">
        <v>126</v>
      </c>
      <c r="B13" s="105" t="s">
        <v>127</v>
      </c>
      <c r="C13" s="89"/>
      <c r="D13" s="89"/>
      <c r="E13" s="89"/>
    </row>
    <row r="14" spans="1:5" ht="27" customHeight="1">
      <c r="A14" s="264"/>
      <c r="B14" s="106" t="s">
        <v>128</v>
      </c>
      <c r="C14" s="91"/>
      <c r="D14" s="91"/>
      <c r="E14" s="91"/>
    </row>
    <row r="15" spans="1:5" ht="27" customHeight="1">
      <c r="A15" s="264"/>
      <c r="B15" s="106" t="s">
        <v>70</v>
      </c>
      <c r="C15" s="107"/>
      <c r="D15" s="91"/>
      <c r="E15" s="91"/>
    </row>
    <row r="16" spans="1:5" ht="27" customHeight="1">
      <c r="A16" s="264"/>
      <c r="B16" s="106" t="s">
        <v>129</v>
      </c>
      <c r="C16" s="107"/>
      <c r="D16" s="91"/>
      <c r="E16" s="107"/>
    </row>
    <row r="17" spans="1:5" ht="27" customHeight="1">
      <c r="A17" s="264"/>
      <c r="B17" s="106" t="s">
        <v>131</v>
      </c>
      <c r="C17" s="107"/>
      <c r="D17" s="91"/>
      <c r="E17" s="91"/>
    </row>
    <row r="18" spans="1:5" ht="27" customHeight="1">
      <c r="A18" s="264"/>
      <c r="B18" s="106" t="s">
        <v>134</v>
      </c>
      <c r="C18" s="107"/>
      <c r="D18" s="91"/>
      <c r="E18" s="91"/>
    </row>
    <row r="19" spans="1:5" ht="27" customHeight="1">
      <c r="A19" s="264"/>
      <c r="B19" s="106" t="s">
        <v>135</v>
      </c>
      <c r="C19" s="107"/>
      <c r="D19" s="91"/>
      <c r="E19" s="91"/>
    </row>
    <row r="20" spans="1:5" ht="27" customHeight="1">
      <c r="A20" s="264"/>
      <c r="B20" s="106" t="s">
        <v>64</v>
      </c>
      <c r="C20" s="107"/>
      <c r="D20" s="107"/>
      <c r="E20" s="107"/>
    </row>
    <row r="21" spans="1:5" ht="27" customHeight="1">
      <c r="A21" s="264"/>
      <c r="B21" s="106" t="s">
        <v>54</v>
      </c>
      <c r="C21" s="107"/>
      <c r="D21" s="107"/>
      <c r="E21" s="107"/>
    </row>
    <row r="22" spans="1:5" ht="27" customHeight="1">
      <c r="A22" s="264"/>
      <c r="B22" s="106" t="s">
        <v>65</v>
      </c>
      <c r="C22" s="107"/>
      <c r="D22" s="107"/>
      <c r="E22" s="107"/>
    </row>
    <row r="23" spans="1:5" ht="27" customHeight="1">
      <c r="A23" s="264"/>
      <c r="B23" s="106" t="s">
        <v>138</v>
      </c>
      <c r="C23" s="107"/>
      <c r="D23" s="107"/>
      <c r="E23" s="107"/>
    </row>
    <row r="24" spans="1:5" ht="27" customHeight="1">
      <c r="A24" s="264"/>
      <c r="B24" s="108" t="s">
        <v>53</v>
      </c>
      <c r="C24" s="91"/>
      <c r="D24" s="91"/>
      <c r="E24" s="91"/>
    </row>
    <row r="25" spans="1:5" ht="27" customHeight="1">
      <c r="A25" s="264"/>
      <c r="B25" s="106" t="s">
        <v>139</v>
      </c>
      <c r="C25" s="91"/>
      <c r="D25" s="91"/>
      <c r="E25" s="91"/>
    </row>
    <row r="26" spans="1:5" ht="27" customHeight="1">
      <c r="A26" s="264"/>
      <c r="B26" s="106" t="s">
        <v>80</v>
      </c>
      <c r="C26" s="91"/>
      <c r="D26" s="91"/>
      <c r="E26" s="91"/>
    </row>
    <row r="27" spans="1:5" ht="27" customHeight="1">
      <c r="A27" s="264"/>
      <c r="B27" s="106"/>
      <c r="C27" s="109"/>
      <c r="D27" s="109"/>
      <c r="E27" s="109"/>
    </row>
    <row r="28" spans="1:5" ht="27" customHeight="1">
      <c r="A28" s="264"/>
      <c r="B28" s="110" t="s">
        <v>140</v>
      </c>
      <c r="C28" s="93"/>
      <c r="D28" s="93"/>
      <c r="E28" s="93"/>
    </row>
    <row r="29" spans="1:5" ht="27" customHeight="1">
      <c r="A29" s="111" t="s">
        <v>49</v>
      </c>
      <c r="B29" s="98" t="s">
        <v>141</v>
      </c>
      <c r="C29" s="99"/>
      <c r="D29" s="99"/>
      <c r="E29" s="99"/>
    </row>
    <row r="30" spans="1:5" ht="24" customHeight="1">
      <c r="A30" s="100" t="s">
        <v>142</v>
      </c>
      <c r="B30" s="112" t="s">
        <v>144</v>
      </c>
      <c r="C30" s="102"/>
      <c r="D30" s="102"/>
      <c r="E30" s="102"/>
    </row>
    <row r="31" spans="1:5" ht="23.25" customHeight="1">
      <c r="A31" s="97" t="s">
        <v>37</v>
      </c>
      <c r="B31" s="113" t="s">
        <v>145</v>
      </c>
      <c r="C31" s="99"/>
      <c r="D31" s="99"/>
      <c r="E31" s="99"/>
    </row>
    <row r="32" spans="1:5" ht="23.25" customHeight="1">
      <c r="A32" s="97" t="s">
        <v>14</v>
      </c>
      <c r="B32" s="113" t="s">
        <v>147</v>
      </c>
      <c r="C32" s="99"/>
      <c r="D32" s="99"/>
      <c r="E32" s="99"/>
    </row>
    <row r="33" spans="1:5" ht="27" customHeight="1">
      <c r="A33" s="100" t="s">
        <v>143</v>
      </c>
      <c r="B33" s="112" t="s">
        <v>148</v>
      </c>
      <c r="C33" s="102"/>
      <c r="D33" s="102"/>
      <c r="E33" s="102"/>
    </row>
    <row r="34" spans="1:5" ht="27" customHeight="1">
      <c r="A34" s="97" t="s">
        <v>149</v>
      </c>
      <c r="B34" s="113" t="s">
        <v>150</v>
      </c>
      <c r="C34" s="114"/>
      <c r="D34" s="114"/>
      <c r="E34" s="114"/>
    </row>
    <row r="35" spans="1:5" ht="27" customHeight="1">
      <c r="A35" s="100" t="s">
        <v>152</v>
      </c>
      <c r="B35" s="112" t="s">
        <v>153</v>
      </c>
      <c r="C35" s="102"/>
      <c r="D35" s="102"/>
      <c r="E35" s="102"/>
    </row>
    <row r="36" ht="12">
      <c r="A36" s="81" t="s">
        <v>154</v>
      </c>
    </row>
  </sheetData>
  <sheetProtection/>
  <mergeCells count="4">
    <mergeCell ref="A2:E2"/>
    <mergeCell ref="A4:B5"/>
    <mergeCell ref="A6:A8"/>
    <mergeCell ref="A13:A28"/>
  </mergeCells>
  <printOptions/>
  <pageMargins left="0.7086614173228347" right="0.7086614173228347" top="0.15748031496062992" bottom="0" header="0.31496062992125984" footer="0.31496062992125984"/>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tabColor indexed="13"/>
  </sheetPr>
  <dimension ref="A1:I29"/>
  <sheetViews>
    <sheetView view="pageBreakPreview" zoomScaleSheetLayoutView="100" zoomScalePageLayoutView="0" workbookViewId="0" topLeftCell="A4">
      <selection activeCell="C12" sqref="C12"/>
    </sheetView>
  </sheetViews>
  <sheetFormatPr defaultColWidth="9.00390625" defaultRowHeight="13.5"/>
  <cols>
    <col min="1" max="1" width="12.625" style="115" customWidth="1"/>
    <col min="2" max="2" width="11.00390625" style="115" customWidth="1"/>
    <col min="3" max="3" width="13.75390625" style="115" customWidth="1"/>
    <col min="4" max="4" width="13.625" style="116" customWidth="1"/>
    <col min="5" max="5" width="7.75390625" style="115" customWidth="1"/>
    <col min="6" max="6" width="12.875" style="116" customWidth="1"/>
    <col min="7" max="7" width="7.75390625" style="115" customWidth="1"/>
    <col min="8" max="8" width="12.875" style="116" customWidth="1"/>
    <col min="9" max="9" width="7.75390625" style="115" customWidth="1"/>
    <col min="10" max="10" width="9.00390625" style="115" bestFit="1" customWidth="1"/>
    <col min="11" max="16384" width="9.00390625" style="115" customWidth="1"/>
  </cols>
  <sheetData>
    <row r="1" ht="18">
      <c r="A1" s="118" t="s">
        <v>155</v>
      </c>
    </row>
    <row r="3" spans="1:9" ht="18">
      <c r="A3" s="118" t="s">
        <v>156</v>
      </c>
      <c r="I3" s="119" t="s">
        <v>133</v>
      </c>
    </row>
    <row r="4" spans="1:9" ht="13.5" customHeight="1">
      <c r="A4" s="265" t="s">
        <v>157</v>
      </c>
      <c r="B4" s="268" t="s">
        <v>158</v>
      </c>
      <c r="C4" s="268" t="s">
        <v>159</v>
      </c>
      <c r="D4" s="271" t="s">
        <v>160</v>
      </c>
      <c r="E4" s="272"/>
      <c r="F4" s="271" t="s">
        <v>160</v>
      </c>
      <c r="G4" s="272"/>
      <c r="H4" s="271" t="s">
        <v>160</v>
      </c>
      <c r="I4" s="273"/>
    </row>
    <row r="5" spans="1:9" ht="14.25">
      <c r="A5" s="266"/>
      <c r="B5" s="269"/>
      <c r="C5" s="269"/>
      <c r="D5" s="274" t="s">
        <v>162</v>
      </c>
      <c r="E5" s="275"/>
      <c r="F5" s="274" t="s">
        <v>162</v>
      </c>
      <c r="G5" s="275"/>
      <c r="H5" s="274" t="s">
        <v>162</v>
      </c>
      <c r="I5" s="276"/>
    </row>
    <row r="6" spans="1:9" ht="14.25">
      <c r="A6" s="267"/>
      <c r="B6" s="270"/>
      <c r="C6" s="270"/>
      <c r="D6" s="120" t="s">
        <v>164</v>
      </c>
      <c r="E6" s="121" t="s">
        <v>5</v>
      </c>
      <c r="F6" s="120" t="s">
        <v>164</v>
      </c>
      <c r="G6" s="121" t="s">
        <v>5</v>
      </c>
      <c r="H6" s="120" t="s">
        <v>164</v>
      </c>
      <c r="I6" s="122" t="s">
        <v>5</v>
      </c>
    </row>
    <row r="7" spans="1:9" ht="15.75" customHeight="1">
      <c r="A7" s="277" t="s">
        <v>156</v>
      </c>
      <c r="B7" s="123"/>
      <c r="C7" s="123"/>
      <c r="D7" s="124"/>
      <c r="E7" s="125"/>
      <c r="F7" s="124"/>
      <c r="G7" s="126"/>
      <c r="H7" s="124"/>
      <c r="I7" s="127"/>
    </row>
    <row r="8" spans="1:9" ht="15.75" customHeight="1">
      <c r="A8" s="277"/>
      <c r="B8" s="128"/>
      <c r="C8" s="128"/>
      <c r="D8" s="124"/>
      <c r="E8" s="129"/>
      <c r="F8" s="124"/>
      <c r="G8" s="129"/>
      <c r="H8" s="124"/>
      <c r="I8" s="130"/>
    </row>
    <row r="9" spans="1:9" ht="15.75" customHeight="1">
      <c r="A9" s="277"/>
      <c r="B9" s="128"/>
      <c r="C9" s="128"/>
      <c r="D9" s="124"/>
      <c r="E9" s="131"/>
      <c r="F9" s="124"/>
      <c r="G9" s="132"/>
      <c r="H9" s="124"/>
      <c r="I9" s="133"/>
    </row>
    <row r="10" spans="1:9" ht="15.75" customHeight="1">
      <c r="A10" s="277"/>
      <c r="B10" s="134"/>
      <c r="C10" s="134"/>
      <c r="D10" s="135"/>
      <c r="E10" s="136"/>
      <c r="F10" s="135"/>
      <c r="G10" s="137"/>
      <c r="H10" s="135"/>
      <c r="I10" s="138"/>
    </row>
    <row r="11" spans="1:9" s="117" customFormat="1" ht="20.25" customHeight="1">
      <c r="A11" s="278" t="s">
        <v>165</v>
      </c>
      <c r="B11" s="279"/>
      <c r="C11" s="279"/>
      <c r="D11" s="139"/>
      <c r="E11" s="140"/>
      <c r="F11" s="141"/>
      <c r="G11" s="140"/>
      <c r="H11" s="141"/>
      <c r="I11" s="142"/>
    </row>
    <row r="14" spans="1:9" ht="18">
      <c r="A14" s="118" t="s">
        <v>166</v>
      </c>
      <c r="I14" s="119" t="s">
        <v>133</v>
      </c>
    </row>
    <row r="15" spans="1:9" ht="13.5" customHeight="1">
      <c r="A15" s="265" t="s">
        <v>157</v>
      </c>
      <c r="B15" s="268" t="s">
        <v>158</v>
      </c>
      <c r="C15" s="268" t="s">
        <v>159</v>
      </c>
      <c r="D15" s="271" t="s">
        <v>160</v>
      </c>
      <c r="E15" s="272"/>
      <c r="F15" s="271" t="s">
        <v>160</v>
      </c>
      <c r="G15" s="272"/>
      <c r="H15" s="271" t="s">
        <v>160</v>
      </c>
      <c r="I15" s="273"/>
    </row>
    <row r="16" spans="1:9" ht="14.25">
      <c r="A16" s="266"/>
      <c r="B16" s="269"/>
      <c r="C16" s="269"/>
      <c r="D16" s="274" t="s">
        <v>162</v>
      </c>
      <c r="E16" s="275"/>
      <c r="F16" s="274" t="s">
        <v>162</v>
      </c>
      <c r="G16" s="275"/>
      <c r="H16" s="274" t="s">
        <v>162</v>
      </c>
      <c r="I16" s="276"/>
    </row>
    <row r="17" spans="1:9" ht="14.25">
      <c r="A17" s="267"/>
      <c r="B17" s="270"/>
      <c r="C17" s="270"/>
      <c r="D17" s="120" t="s">
        <v>164</v>
      </c>
      <c r="E17" s="121" t="s">
        <v>5</v>
      </c>
      <c r="F17" s="120" t="s">
        <v>164</v>
      </c>
      <c r="G17" s="121" t="s">
        <v>5</v>
      </c>
      <c r="H17" s="120" t="s">
        <v>164</v>
      </c>
      <c r="I17" s="122" t="s">
        <v>5</v>
      </c>
    </row>
    <row r="18" spans="1:9" ht="15.75" customHeight="1">
      <c r="A18" s="280" t="s">
        <v>167</v>
      </c>
      <c r="B18" s="123"/>
      <c r="C18" s="123"/>
      <c r="D18" s="124"/>
      <c r="E18" s="125"/>
      <c r="F18" s="124"/>
      <c r="G18" s="125"/>
      <c r="H18" s="124"/>
      <c r="I18" s="127"/>
    </row>
    <row r="19" spans="1:9" ht="15.75" customHeight="1">
      <c r="A19" s="280"/>
      <c r="B19" s="128"/>
      <c r="C19" s="123"/>
      <c r="D19" s="124"/>
      <c r="E19" s="125"/>
      <c r="F19" s="124"/>
      <c r="G19" s="125"/>
      <c r="H19" s="124"/>
      <c r="I19" s="127"/>
    </row>
    <row r="20" spans="1:9" ht="15.75" customHeight="1">
      <c r="A20" s="266"/>
      <c r="B20" s="128"/>
      <c r="C20" s="128"/>
      <c r="D20" s="124"/>
      <c r="E20" s="129"/>
      <c r="F20" s="124"/>
      <c r="G20" s="129"/>
      <c r="H20" s="124"/>
      <c r="I20" s="130"/>
    </row>
    <row r="21" spans="1:9" ht="15.75" customHeight="1">
      <c r="A21" s="266"/>
      <c r="B21" s="134"/>
      <c r="C21" s="134"/>
      <c r="D21" s="135"/>
      <c r="E21" s="136"/>
      <c r="F21" s="135"/>
      <c r="G21" s="137"/>
      <c r="H21" s="143"/>
      <c r="I21" s="138"/>
    </row>
    <row r="22" spans="1:9" s="117" customFormat="1" ht="15.75" customHeight="1">
      <c r="A22" s="281" t="s">
        <v>165</v>
      </c>
      <c r="B22" s="282"/>
      <c r="C22" s="282"/>
      <c r="D22" s="144"/>
      <c r="E22" s="145"/>
      <c r="F22" s="146"/>
      <c r="G22" s="145"/>
      <c r="H22" s="146"/>
      <c r="I22" s="147"/>
    </row>
    <row r="23" spans="1:9" ht="15.75" customHeight="1">
      <c r="A23" s="283" t="s">
        <v>169</v>
      </c>
      <c r="B23" s="148"/>
      <c r="C23" s="149"/>
      <c r="D23" s="150"/>
      <c r="E23" s="151"/>
      <c r="F23" s="150"/>
      <c r="G23" s="151"/>
      <c r="H23" s="150"/>
      <c r="I23" s="152"/>
    </row>
    <row r="24" spans="1:9" ht="15.75" customHeight="1">
      <c r="A24" s="266"/>
      <c r="B24" s="123"/>
      <c r="C24" s="153"/>
      <c r="D24" s="124"/>
      <c r="E24" s="154"/>
      <c r="F24" s="124"/>
      <c r="G24" s="154"/>
      <c r="H24" s="124"/>
      <c r="I24" s="155"/>
    </row>
    <row r="25" spans="1:9" ht="15.75" customHeight="1">
      <c r="A25" s="266"/>
      <c r="B25" s="128"/>
      <c r="C25" s="156"/>
      <c r="D25" s="157"/>
      <c r="E25" s="132"/>
      <c r="F25" s="124"/>
      <c r="G25" s="132"/>
      <c r="H25" s="124"/>
      <c r="I25" s="133"/>
    </row>
    <row r="26" spans="1:9" ht="15.75" customHeight="1">
      <c r="A26" s="266"/>
      <c r="B26" s="128"/>
      <c r="C26" s="156"/>
      <c r="D26" s="157"/>
      <c r="E26" s="132"/>
      <c r="F26" s="158"/>
      <c r="G26" s="132"/>
      <c r="H26" s="124"/>
      <c r="I26" s="133"/>
    </row>
    <row r="27" spans="1:9" ht="15.75" customHeight="1">
      <c r="A27" s="266"/>
      <c r="B27" s="134"/>
      <c r="C27" s="159"/>
      <c r="D27" s="160"/>
      <c r="E27" s="161"/>
      <c r="F27" s="162"/>
      <c r="G27" s="161"/>
      <c r="H27" s="162"/>
      <c r="I27" s="163"/>
    </row>
    <row r="28" spans="1:9" ht="15.75" customHeight="1">
      <c r="A28" s="284" t="s">
        <v>165</v>
      </c>
      <c r="B28" s="285"/>
      <c r="C28" s="285"/>
      <c r="D28" s="164"/>
      <c r="E28" s="165"/>
      <c r="F28" s="166"/>
      <c r="G28" s="165"/>
      <c r="H28" s="166"/>
      <c r="I28" s="167"/>
    </row>
    <row r="29" spans="1:9" s="117" customFormat="1" ht="21" customHeight="1">
      <c r="A29" s="286" t="s">
        <v>170</v>
      </c>
      <c r="B29" s="287"/>
      <c r="C29" s="287"/>
      <c r="D29" s="168"/>
      <c r="E29" s="169"/>
      <c r="F29" s="170"/>
      <c r="G29" s="169"/>
      <c r="H29" s="170"/>
      <c r="I29" s="171"/>
    </row>
  </sheetData>
  <sheetProtection/>
  <mergeCells count="25">
    <mergeCell ref="A22:C22"/>
    <mergeCell ref="A23:A27"/>
    <mergeCell ref="A28:C28"/>
    <mergeCell ref="A29:C29"/>
    <mergeCell ref="F15:G15"/>
    <mergeCell ref="H15:I15"/>
    <mergeCell ref="D16:E16"/>
    <mergeCell ref="F16:G16"/>
    <mergeCell ref="H16:I16"/>
    <mergeCell ref="A18:A21"/>
    <mergeCell ref="A7:A10"/>
    <mergeCell ref="A11:C11"/>
    <mergeCell ref="A15:A17"/>
    <mergeCell ref="B15:B17"/>
    <mergeCell ref="C15:C17"/>
    <mergeCell ref="D15:E15"/>
    <mergeCell ref="A4:A6"/>
    <mergeCell ref="B4:B6"/>
    <mergeCell ref="C4:C6"/>
    <mergeCell ref="D4:E4"/>
    <mergeCell ref="F4:G4"/>
    <mergeCell ref="H4:I4"/>
    <mergeCell ref="D5:E5"/>
    <mergeCell ref="F5:G5"/>
    <mergeCell ref="H5:I5"/>
  </mergeCells>
  <printOptions/>
  <pageMargins left="0.31496062992125984" right="0.11811023622047245" top="0.7480314960629921"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2:S102"/>
  <sheetViews>
    <sheetView view="pageBreakPreview" zoomScaleSheetLayoutView="100" zoomScalePageLayoutView="0" workbookViewId="0" topLeftCell="A67">
      <selection activeCell="F6" sqref="F6:G6"/>
    </sheetView>
  </sheetViews>
  <sheetFormatPr defaultColWidth="9.00390625" defaultRowHeight="13.5"/>
  <cols>
    <col min="1" max="1" width="5.625" style="172" customWidth="1"/>
    <col min="2" max="2" width="5.625" style="173" customWidth="1"/>
    <col min="3" max="3" width="8.625" style="173" customWidth="1"/>
    <col min="4" max="5" width="5.625" style="173" customWidth="1"/>
    <col min="6" max="16" width="5.625" style="172" customWidth="1"/>
    <col min="17" max="19" width="11.625" style="172" customWidth="1"/>
    <col min="20" max="21" width="5.125" style="172" customWidth="1"/>
    <col min="22" max="22" width="9.00390625" style="172" bestFit="1" customWidth="1"/>
    <col min="23" max="16384" width="9.00390625" style="172" customWidth="1"/>
  </cols>
  <sheetData>
    <row r="2" spans="1:2" ht="13.5">
      <c r="A2" s="175" t="s">
        <v>171</v>
      </c>
      <c r="B2" s="176" t="s">
        <v>34</v>
      </c>
    </row>
    <row r="3" spans="1:2" ht="13.5">
      <c r="A3" s="177"/>
      <c r="B3" s="178"/>
    </row>
    <row r="4" spans="2:12" s="174" customFormat="1" ht="11.25" customHeight="1">
      <c r="B4" s="288" t="s">
        <v>172</v>
      </c>
      <c r="C4" s="288"/>
      <c r="D4" s="174" t="s">
        <v>173</v>
      </c>
      <c r="L4" s="174" t="s">
        <v>174</v>
      </c>
    </row>
    <row r="5" spans="2:6" s="174" customFormat="1" ht="11.25" customHeight="1">
      <c r="B5" s="179"/>
      <c r="C5" s="179"/>
      <c r="F5" s="180" t="s">
        <v>175</v>
      </c>
    </row>
    <row r="6" spans="2:16" s="174" customFormat="1" ht="11.25" customHeight="1">
      <c r="B6" s="179"/>
      <c r="C6" s="289" t="s">
        <v>176</v>
      </c>
      <c r="D6" s="289"/>
      <c r="E6" s="181" t="s">
        <v>161</v>
      </c>
      <c r="F6" s="290"/>
      <c r="G6" s="291"/>
      <c r="H6" s="174" t="s">
        <v>177</v>
      </c>
      <c r="K6" s="292" t="s">
        <v>178</v>
      </c>
      <c r="L6" s="292"/>
      <c r="M6" s="174">
        <v>7</v>
      </c>
      <c r="N6" s="174" t="s">
        <v>29</v>
      </c>
      <c r="O6" s="174">
        <f>+M6*12</f>
        <v>84</v>
      </c>
      <c r="P6" s="174" t="s">
        <v>114</v>
      </c>
    </row>
    <row r="7" spans="2:16" s="174" customFormat="1" ht="11.25" customHeight="1">
      <c r="B7" s="179"/>
      <c r="C7" s="289" t="s">
        <v>180</v>
      </c>
      <c r="D7" s="289"/>
      <c r="E7" s="181" t="s">
        <v>161</v>
      </c>
      <c r="F7" s="288">
        <f>+F6/O8</f>
        <v>0</v>
      </c>
      <c r="G7" s="288"/>
      <c r="H7" s="174" t="s">
        <v>177</v>
      </c>
      <c r="K7" s="293" t="s">
        <v>19</v>
      </c>
      <c r="L7" s="293"/>
      <c r="M7" s="182">
        <v>0.5</v>
      </c>
      <c r="N7" s="183" t="s">
        <v>29</v>
      </c>
      <c r="O7" s="183">
        <f>+M7*12</f>
        <v>6</v>
      </c>
      <c r="P7" s="183" t="s">
        <v>114</v>
      </c>
    </row>
    <row r="8" spans="2:16" s="174" customFormat="1" ht="11.25" customHeight="1">
      <c r="B8" s="179"/>
      <c r="C8" s="289" t="s">
        <v>181</v>
      </c>
      <c r="D8" s="289"/>
      <c r="E8" s="181" t="s">
        <v>161</v>
      </c>
      <c r="F8" s="184">
        <v>0.0365</v>
      </c>
      <c r="K8" s="294" t="s">
        <v>182</v>
      </c>
      <c r="L8" s="294"/>
      <c r="M8" s="185">
        <f>+M6-M7</f>
        <v>6.5</v>
      </c>
      <c r="N8" s="174" t="s">
        <v>29</v>
      </c>
      <c r="O8" s="186">
        <f>+O6-O7</f>
        <v>78</v>
      </c>
      <c r="P8" s="174" t="s">
        <v>114</v>
      </c>
    </row>
    <row r="9" spans="2:6" s="174" customFormat="1" ht="11.25" customHeight="1">
      <c r="B9" s="179"/>
      <c r="C9" s="187"/>
      <c r="D9" s="187"/>
      <c r="F9" s="188" t="s">
        <v>108</v>
      </c>
    </row>
    <row r="10" spans="2:19" s="174" customFormat="1" ht="11.25" customHeight="1">
      <c r="B10" s="189" t="s">
        <v>25</v>
      </c>
      <c r="C10" s="190" t="s">
        <v>184</v>
      </c>
      <c r="D10" s="295" t="s">
        <v>185</v>
      </c>
      <c r="E10" s="296"/>
      <c r="F10" s="297" t="s">
        <v>186</v>
      </c>
      <c r="G10" s="297"/>
      <c r="H10" s="297"/>
      <c r="I10" s="297" t="s">
        <v>181</v>
      </c>
      <c r="J10" s="297"/>
      <c r="K10" s="297" t="s">
        <v>46</v>
      </c>
      <c r="L10" s="297"/>
      <c r="M10" s="297"/>
      <c r="N10" s="297" t="s">
        <v>187</v>
      </c>
      <c r="O10" s="297"/>
      <c r="P10" s="295"/>
      <c r="Q10" s="298" t="s">
        <v>188</v>
      </c>
      <c r="R10" s="298"/>
      <c r="S10" s="299"/>
    </row>
    <row r="11" spans="2:19" s="174" customFormat="1" ht="11.25" customHeight="1">
      <c r="B11" s="300" t="s">
        <v>189</v>
      </c>
      <c r="C11" s="191">
        <v>1</v>
      </c>
      <c r="D11" s="303">
        <v>0</v>
      </c>
      <c r="E11" s="303"/>
      <c r="F11" s="304">
        <f>+F6-D11</f>
        <v>0</v>
      </c>
      <c r="G11" s="304"/>
      <c r="H11" s="304"/>
      <c r="I11" s="305">
        <f>+F8</f>
        <v>0.0365</v>
      </c>
      <c r="J11" s="305"/>
      <c r="K11" s="304">
        <f aca="true" t="shared" si="0" ref="K11:K20">+(F11*I11)/12</f>
        <v>0</v>
      </c>
      <c r="L11" s="304"/>
      <c r="M11" s="304"/>
      <c r="N11" s="304">
        <f aca="true" t="shared" si="1" ref="N11:N20">+D11+K11</f>
        <v>0</v>
      </c>
      <c r="O11" s="304"/>
      <c r="P11" s="306"/>
      <c r="Q11" s="306"/>
      <c r="R11" s="303"/>
      <c r="S11" s="307"/>
    </row>
    <row r="12" spans="2:19" s="174" customFormat="1" ht="11.25" customHeight="1">
      <c r="B12" s="301"/>
      <c r="C12" s="192">
        <v>2</v>
      </c>
      <c r="D12" s="313">
        <f>+D11</f>
        <v>0</v>
      </c>
      <c r="E12" s="313"/>
      <c r="F12" s="313">
        <f aca="true" t="shared" si="2" ref="F12:F21">+F11-D12</f>
        <v>0</v>
      </c>
      <c r="G12" s="313"/>
      <c r="H12" s="313"/>
      <c r="I12" s="314">
        <f aca="true" t="shared" si="3" ref="I12:I21">+I11</f>
        <v>0.0365</v>
      </c>
      <c r="J12" s="314"/>
      <c r="K12" s="313">
        <f t="shared" si="0"/>
        <v>0</v>
      </c>
      <c r="L12" s="313"/>
      <c r="M12" s="313"/>
      <c r="N12" s="313">
        <f t="shared" si="1"/>
        <v>0</v>
      </c>
      <c r="O12" s="313"/>
      <c r="P12" s="315"/>
      <c r="Q12" s="308"/>
      <c r="R12" s="289"/>
      <c r="S12" s="309"/>
    </row>
    <row r="13" spans="2:19" s="174" customFormat="1" ht="11.25" customHeight="1">
      <c r="B13" s="301"/>
      <c r="C13" s="192">
        <v>3</v>
      </c>
      <c r="D13" s="313">
        <f>+D12</f>
        <v>0</v>
      </c>
      <c r="E13" s="313"/>
      <c r="F13" s="313">
        <f t="shared" si="2"/>
        <v>0</v>
      </c>
      <c r="G13" s="313"/>
      <c r="H13" s="313"/>
      <c r="I13" s="314">
        <f t="shared" si="3"/>
        <v>0.0365</v>
      </c>
      <c r="J13" s="314"/>
      <c r="K13" s="313">
        <f t="shared" si="0"/>
        <v>0</v>
      </c>
      <c r="L13" s="313"/>
      <c r="M13" s="313"/>
      <c r="N13" s="313">
        <f t="shared" si="1"/>
        <v>0</v>
      </c>
      <c r="O13" s="313"/>
      <c r="P13" s="315"/>
      <c r="Q13" s="308"/>
      <c r="R13" s="289"/>
      <c r="S13" s="309"/>
    </row>
    <row r="14" spans="2:19" s="174" customFormat="1" ht="11.25" customHeight="1">
      <c r="B14" s="301"/>
      <c r="C14" s="192">
        <v>4</v>
      </c>
      <c r="D14" s="313">
        <f>+D13</f>
        <v>0</v>
      </c>
      <c r="E14" s="313"/>
      <c r="F14" s="313">
        <f t="shared" si="2"/>
        <v>0</v>
      </c>
      <c r="G14" s="313"/>
      <c r="H14" s="313"/>
      <c r="I14" s="314">
        <f t="shared" si="3"/>
        <v>0.0365</v>
      </c>
      <c r="J14" s="314"/>
      <c r="K14" s="313">
        <f t="shared" si="0"/>
        <v>0</v>
      </c>
      <c r="L14" s="313"/>
      <c r="M14" s="313"/>
      <c r="N14" s="313">
        <f t="shared" si="1"/>
        <v>0</v>
      </c>
      <c r="O14" s="313"/>
      <c r="P14" s="315"/>
      <c r="Q14" s="308"/>
      <c r="R14" s="289"/>
      <c r="S14" s="309"/>
    </row>
    <row r="15" spans="2:19" s="174" customFormat="1" ht="11.25" customHeight="1">
      <c r="B15" s="301"/>
      <c r="C15" s="192">
        <v>5</v>
      </c>
      <c r="D15" s="313">
        <f>+D14</f>
        <v>0</v>
      </c>
      <c r="E15" s="313"/>
      <c r="F15" s="313">
        <f t="shared" si="2"/>
        <v>0</v>
      </c>
      <c r="G15" s="313"/>
      <c r="H15" s="313"/>
      <c r="I15" s="314">
        <f t="shared" si="3"/>
        <v>0.0365</v>
      </c>
      <c r="J15" s="314"/>
      <c r="K15" s="313">
        <f t="shared" si="0"/>
        <v>0</v>
      </c>
      <c r="L15" s="313"/>
      <c r="M15" s="313"/>
      <c r="N15" s="313">
        <f t="shared" si="1"/>
        <v>0</v>
      </c>
      <c r="O15" s="313"/>
      <c r="P15" s="315"/>
      <c r="Q15" s="308"/>
      <c r="R15" s="289"/>
      <c r="S15" s="309"/>
    </row>
    <row r="16" spans="2:19" s="174" customFormat="1" ht="11.25" customHeight="1">
      <c r="B16" s="301"/>
      <c r="C16" s="192">
        <v>6</v>
      </c>
      <c r="D16" s="313">
        <f>+D15</f>
        <v>0</v>
      </c>
      <c r="E16" s="313"/>
      <c r="F16" s="313">
        <f t="shared" si="2"/>
        <v>0</v>
      </c>
      <c r="G16" s="313"/>
      <c r="H16" s="313"/>
      <c r="I16" s="314">
        <f t="shared" si="3"/>
        <v>0.0365</v>
      </c>
      <c r="J16" s="314"/>
      <c r="K16" s="313">
        <f t="shared" si="0"/>
        <v>0</v>
      </c>
      <c r="L16" s="313"/>
      <c r="M16" s="313"/>
      <c r="N16" s="313">
        <f t="shared" si="1"/>
        <v>0</v>
      </c>
      <c r="O16" s="313"/>
      <c r="P16" s="315"/>
      <c r="Q16" s="310"/>
      <c r="R16" s="311"/>
      <c r="S16" s="312"/>
    </row>
    <row r="17" spans="2:19" s="174" customFormat="1" ht="11.25" customHeight="1">
      <c r="B17" s="301"/>
      <c r="C17" s="192">
        <v>7</v>
      </c>
      <c r="D17" s="313">
        <f>F7</f>
        <v>0</v>
      </c>
      <c r="E17" s="313"/>
      <c r="F17" s="313">
        <f t="shared" si="2"/>
        <v>0</v>
      </c>
      <c r="G17" s="313"/>
      <c r="H17" s="313"/>
      <c r="I17" s="314">
        <f t="shared" si="3"/>
        <v>0.0365</v>
      </c>
      <c r="J17" s="314"/>
      <c r="K17" s="313">
        <f t="shared" si="0"/>
        <v>0</v>
      </c>
      <c r="L17" s="313"/>
      <c r="M17" s="313"/>
      <c r="N17" s="313">
        <f t="shared" si="1"/>
        <v>0</v>
      </c>
      <c r="O17" s="313"/>
      <c r="P17" s="315"/>
      <c r="Q17" s="316" t="s">
        <v>12</v>
      </c>
      <c r="R17" s="317"/>
      <c r="S17" s="318"/>
    </row>
    <row r="18" spans="2:19" s="174" customFormat="1" ht="11.25" customHeight="1">
      <c r="B18" s="301"/>
      <c r="C18" s="192">
        <v>8</v>
      </c>
      <c r="D18" s="313">
        <f aca="true" t="shared" si="4" ref="D18:D27">+D17</f>
        <v>0</v>
      </c>
      <c r="E18" s="313"/>
      <c r="F18" s="313">
        <f t="shared" si="2"/>
        <v>0</v>
      </c>
      <c r="G18" s="313"/>
      <c r="H18" s="313"/>
      <c r="I18" s="314">
        <f t="shared" si="3"/>
        <v>0.0365</v>
      </c>
      <c r="J18" s="314"/>
      <c r="K18" s="313">
        <f t="shared" si="0"/>
        <v>0</v>
      </c>
      <c r="L18" s="313"/>
      <c r="M18" s="313"/>
      <c r="N18" s="313">
        <f t="shared" si="1"/>
        <v>0</v>
      </c>
      <c r="O18" s="313"/>
      <c r="P18" s="315"/>
      <c r="Q18" s="319"/>
      <c r="R18" s="320"/>
      <c r="S18" s="321"/>
    </row>
    <row r="19" spans="2:19" s="174" customFormat="1" ht="11.25" customHeight="1">
      <c r="B19" s="301"/>
      <c r="C19" s="192">
        <v>9</v>
      </c>
      <c r="D19" s="313">
        <f t="shared" si="4"/>
        <v>0</v>
      </c>
      <c r="E19" s="313"/>
      <c r="F19" s="313">
        <f t="shared" si="2"/>
        <v>0</v>
      </c>
      <c r="G19" s="313"/>
      <c r="H19" s="313"/>
      <c r="I19" s="314">
        <f t="shared" si="3"/>
        <v>0.0365</v>
      </c>
      <c r="J19" s="314"/>
      <c r="K19" s="313">
        <f t="shared" si="0"/>
        <v>0</v>
      </c>
      <c r="L19" s="313"/>
      <c r="M19" s="313"/>
      <c r="N19" s="313">
        <f t="shared" si="1"/>
        <v>0</v>
      </c>
      <c r="O19" s="313"/>
      <c r="P19" s="315"/>
      <c r="Q19" s="322" t="s">
        <v>77</v>
      </c>
      <c r="R19" s="322" t="s">
        <v>191</v>
      </c>
      <c r="S19" s="324" t="s">
        <v>193</v>
      </c>
    </row>
    <row r="20" spans="2:19" s="174" customFormat="1" ht="11.25" customHeight="1">
      <c r="B20" s="301"/>
      <c r="C20" s="192">
        <v>10</v>
      </c>
      <c r="D20" s="313">
        <f t="shared" si="4"/>
        <v>0</v>
      </c>
      <c r="E20" s="313"/>
      <c r="F20" s="313">
        <f t="shared" si="2"/>
        <v>0</v>
      </c>
      <c r="G20" s="313"/>
      <c r="H20" s="313"/>
      <c r="I20" s="314">
        <f t="shared" si="3"/>
        <v>0.0365</v>
      </c>
      <c r="J20" s="314"/>
      <c r="K20" s="313">
        <f t="shared" si="0"/>
        <v>0</v>
      </c>
      <c r="L20" s="313"/>
      <c r="M20" s="313"/>
      <c r="N20" s="313">
        <f t="shared" si="1"/>
        <v>0</v>
      </c>
      <c r="O20" s="313"/>
      <c r="P20" s="315"/>
      <c r="Q20" s="323"/>
      <c r="R20" s="323"/>
      <c r="S20" s="325"/>
    </row>
    <row r="21" spans="2:19" s="174" customFormat="1" ht="11.25" customHeight="1">
      <c r="B21" s="301"/>
      <c r="C21" s="192">
        <v>11</v>
      </c>
      <c r="D21" s="313">
        <f t="shared" si="4"/>
        <v>0</v>
      </c>
      <c r="E21" s="313"/>
      <c r="F21" s="313">
        <f t="shared" si="2"/>
        <v>0</v>
      </c>
      <c r="G21" s="313"/>
      <c r="H21" s="313"/>
      <c r="I21" s="314">
        <f t="shared" si="3"/>
        <v>0.0365</v>
      </c>
      <c r="J21" s="314"/>
      <c r="K21" s="313">
        <f aca="true" t="shared" si="5" ref="K21:K33">+(F21*I21)/12</f>
        <v>0</v>
      </c>
      <c r="L21" s="313"/>
      <c r="M21" s="313"/>
      <c r="N21" s="313">
        <f aca="true" t="shared" si="6" ref="N21:N33">+D21+K21</f>
        <v>0</v>
      </c>
      <c r="O21" s="313"/>
      <c r="P21" s="315"/>
      <c r="Q21" s="326">
        <f>SUM(D11:E22)</f>
        <v>0</v>
      </c>
      <c r="R21" s="326">
        <f>SUM(K11:M22)</f>
        <v>0</v>
      </c>
      <c r="S21" s="328">
        <f>+Q21+R21</f>
        <v>0</v>
      </c>
    </row>
    <row r="22" spans="2:19" s="174" customFormat="1" ht="11.25" customHeight="1">
      <c r="B22" s="302"/>
      <c r="C22" s="195">
        <v>12</v>
      </c>
      <c r="D22" s="330">
        <f t="shared" si="4"/>
        <v>0</v>
      </c>
      <c r="E22" s="330"/>
      <c r="F22" s="330">
        <f aca="true" t="shared" si="7" ref="F22:F33">+F21-D22</f>
        <v>0</v>
      </c>
      <c r="G22" s="330"/>
      <c r="H22" s="330"/>
      <c r="I22" s="331">
        <f aca="true" t="shared" si="8" ref="I22:I33">+I21</f>
        <v>0.0365</v>
      </c>
      <c r="J22" s="331"/>
      <c r="K22" s="330">
        <f t="shared" si="5"/>
        <v>0</v>
      </c>
      <c r="L22" s="330"/>
      <c r="M22" s="330"/>
      <c r="N22" s="330">
        <f t="shared" si="6"/>
        <v>0</v>
      </c>
      <c r="O22" s="330"/>
      <c r="P22" s="332"/>
      <c r="Q22" s="327"/>
      <c r="R22" s="327"/>
      <c r="S22" s="329"/>
    </row>
    <row r="23" spans="2:19" s="174" customFormat="1" ht="11.25" customHeight="1">
      <c r="B23" s="300" t="s">
        <v>195</v>
      </c>
      <c r="C23" s="194">
        <v>13</v>
      </c>
      <c r="D23" s="333">
        <f t="shared" si="4"/>
        <v>0</v>
      </c>
      <c r="E23" s="333"/>
      <c r="F23" s="333">
        <f t="shared" si="7"/>
        <v>0</v>
      </c>
      <c r="G23" s="333"/>
      <c r="H23" s="333"/>
      <c r="I23" s="334">
        <f t="shared" si="8"/>
        <v>0.0365</v>
      </c>
      <c r="J23" s="334"/>
      <c r="K23" s="333">
        <f t="shared" si="5"/>
        <v>0</v>
      </c>
      <c r="L23" s="333"/>
      <c r="M23" s="333"/>
      <c r="N23" s="333">
        <f t="shared" si="6"/>
        <v>0</v>
      </c>
      <c r="O23" s="333"/>
      <c r="P23" s="310"/>
      <c r="Q23" s="306"/>
      <c r="R23" s="303"/>
      <c r="S23" s="307"/>
    </row>
    <row r="24" spans="2:19" s="174" customFormat="1" ht="11.25" customHeight="1">
      <c r="B24" s="301"/>
      <c r="C24" s="192">
        <v>14</v>
      </c>
      <c r="D24" s="313">
        <f t="shared" si="4"/>
        <v>0</v>
      </c>
      <c r="E24" s="313"/>
      <c r="F24" s="313">
        <f t="shared" si="7"/>
        <v>0</v>
      </c>
      <c r="G24" s="313"/>
      <c r="H24" s="313"/>
      <c r="I24" s="314">
        <f t="shared" si="8"/>
        <v>0.0365</v>
      </c>
      <c r="J24" s="314"/>
      <c r="K24" s="313">
        <f t="shared" si="5"/>
        <v>0</v>
      </c>
      <c r="L24" s="313"/>
      <c r="M24" s="313"/>
      <c r="N24" s="313">
        <f t="shared" si="6"/>
        <v>0</v>
      </c>
      <c r="O24" s="313"/>
      <c r="P24" s="315"/>
      <c r="Q24" s="308"/>
      <c r="R24" s="289"/>
      <c r="S24" s="309"/>
    </row>
    <row r="25" spans="2:19" s="174" customFormat="1" ht="11.25" customHeight="1">
      <c r="B25" s="301"/>
      <c r="C25" s="192">
        <v>15</v>
      </c>
      <c r="D25" s="313">
        <f t="shared" si="4"/>
        <v>0</v>
      </c>
      <c r="E25" s="313"/>
      <c r="F25" s="313">
        <f t="shared" si="7"/>
        <v>0</v>
      </c>
      <c r="G25" s="313"/>
      <c r="H25" s="313"/>
      <c r="I25" s="314">
        <f t="shared" si="8"/>
        <v>0.0365</v>
      </c>
      <c r="J25" s="314"/>
      <c r="K25" s="313">
        <f t="shared" si="5"/>
        <v>0</v>
      </c>
      <c r="L25" s="313"/>
      <c r="M25" s="313"/>
      <c r="N25" s="313">
        <f t="shared" si="6"/>
        <v>0</v>
      </c>
      <c r="O25" s="313"/>
      <c r="P25" s="315"/>
      <c r="Q25" s="308"/>
      <c r="R25" s="289"/>
      <c r="S25" s="309"/>
    </row>
    <row r="26" spans="2:19" s="174" customFormat="1" ht="11.25" customHeight="1">
      <c r="B26" s="301"/>
      <c r="C26" s="192">
        <v>16</v>
      </c>
      <c r="D26" s="313">
        <f t="shared" si="4"/>
        <v>0</v>
      </c>
      <c r="E26" s="313"/>
      <c r="F26" s="313">
        <f t="shared" si="7"/>
        <v>0</v>
      </c>
      <c r="G26" s="313"/>
      <c r="H26" s="313"/>
      <c r="I26" s="314">
        <f t="shared" si="8"/>
        <v>0.0365</v>
      </c>
      <c r="J26" s="314"/>
      <c r="K26" s="313">
        <f t="shared" si="5"/>
        <v>0</v>
      </c>
      <c r="L26" s="313"/>
      <c r="M26" s="313"/>
      <c r="N26" s="313">
        <f t="shared" si="6"/>
        <v>0</v>
      </c>
      <c r="O26" s="313"/>
      <c r="P26" s="315"/>
      <c r="Q26" s="308"/>
      <c r="R26" s="289"/>
      <c r="S26" s="309"/>
    </row>
    <row r="27" spans="2:19" s="174" customFormat="1" ht="11.25" customHeight="1">
      <c r="B27" s="301"/>
      <c r="C27" s="192">
        <v>17</v>
      </c>
      <c r="D27" s="313">
        <f t="shared" si="4"/>
        <v>0</v>
      </c>
      <c r="E27" s="313"/>
      <c r="F27" s="313">
        <f t="shared" si="7"/>
        <v>0</v>
      </c>
      <c r="G27" s="313"/>
      <c r="H27" s="313"/>
      <c r="I27" s="314">
        <f t="shared" si="8"/>
        <v>0.0365</v>
      </c>
      <c r="J27" s="314"/>
      <c r="K27" s="313">
        <f t="shared" si="5"/>
        <v>0</v>
      </c>
      <c r="L27" s="313"/>
      <c r="M27" s="313"/>
      <c r="N27" s="313">
        <f t="shared" si="6"/>
        <v>0</v>
      </c>
      <c r="O27" s="313"/>
      <c r="P27" s="315"/>
      <c r="Q27" s="308"/>
      <c r="R27" s="289"/>
      <c r="S27" s="309"/>
    </row>
    <row r="28" spans="2:19" s="174" customFormat="1" ht="11.25" customHeight="1">
      <c r="B28" s="301"/>
      <c r="C28" s="192">
        <v>18</v>
      </c>
      <c r="D28" s="313">
        <f aca="true" t="shared" si="9" ref="D28:D33">+D27</f>
        <v>0</v>
      </c>
      <c r="E28" s="313"/>
      <c r="F28" s="313">
        <f t="shared" si="7"/>
        <v>0</v>
      </c>
      <c r="G28" s="313"/>
      <c r="H28" s="313"/>
      <c r="I28" s="314">
        <f t="shared" si="8"/>
        <v>0.0365</v>
      </c>
      <c r="J28" s="314"/>
      <c r="K28" s="313">
        <f t="shared" si="5"/>
        <v>0</v>
      </c>
      <c r="L28" s="313"/>
      <c r="M28" s="313"/>
      <c r="N28" s="313">
        <f t="shared" si="6"/>
        <v>0</v>
      </c>
      <c r="O28" s="313"/>
      <c r="P28" s="315"/>
      <c r="Q28" s="310"/>
      <c r="R28" s="311"/>
      <c r="S28" s="312"/>
    </row>
    <row r="29" spans="2:19" s="174" customFormat="1" ht="11.25" customHeight="1">
      <c r="B29" s="301"/>
      <c r="C29" s="192">
        <v>19</v>
      </c>
      <c r="D29" s="313">
        <f t="shared" si="9"/>
        <v>0</v>
      </c>
      <c r="E29" s="313"/>
      <c r="F29" s="313">
        <f t="shared" si="7"/>
        <v>0</v>
      </c>
      <c r="G29" s="313"/>
      <c r="H29" s="313"/>
      <c r="I29" s="314">
        <f t="shared" si="8"/>
        <v>0.0365</v>
      </c>
      <c r="J29" s="314"/>
      <c r="K29" s="313">
        <f t="shared" si="5"/>
        <v>0</v>
      </c>
      <c r="L29" s="313"/>
      <c r="M29" s="313"/>
      <c r="N29" s="313">
        <f t="shared" si="6"/>
        <v>0</v>
      </c>
      <c r="O29" s="313"/>
      <c r="P29" s="315"/>
      <c r="Q29" s="316" t="s">
        <v>196</v>
      </c>
      <c r="R29" s="317"/>
      <c r="S29" s="318"/>
    </row>
    <row r="30" spans="2:19" s="174" customFormat="1" ht="11.25" customHeight="1">
      <c r="B30" s="301"/>
      <c r="C30" s="192">
        <v>20</v>
      </c>
      <c r="D30" s="313">
        <f t="shared" si="9"/>
        <v>0</v>
      </c>
      <c r="E30" s="313"/>
      <c r="F30" s="313">
        <f t="shared" si="7"/>
        <v>0</v>
      </c>
      <c r="G30" s="313"/>
      <c r="H30" s="313"/>
      <c r="I30" s="314">
        <f t="shared" si="8"/>
        <v>0.0365</v>
      </c>
      <c r="J30" s="314"/>
      <c r="K30" s="313">
        <f t="shared" si="5"/>
        <v>0</v>
      </c>
      <c r="L30" s="313"/>
      <c r="M30" s="313"/>
      <c r="N30" s="313">
        <f t="shared" si="6"/>
        <v>0</v>
      </c>
      <c r="O30" s="313"/>
      <c r="P30" s="315"/>
      <c r="Q30" s="319"/>
      <c r="R30" s="320"/>
      <c r="S30" s="321"/>
    </row>
    <row r="31" spans="2:19" s="174" customFormat="1" ht="11.25" customHeight="1">
      <c r="B31" s="301"/>
      <c r="C31" s="192">
        <v>21</v>
      </c>
      <c r="D31" s="313">
        <f t="shared" si="9"/>
        <v>0</v>
      </c>
      <c r="E31" s="313"/>
      <c r="F31" s="313">
        <f t="shared" si="7"/>
        <v>0</v>
      </c>
      <c r="G31" s="313"/>
      <c r="H31" s="313"/>
      <c r="I31" s="314">
        <f t="shared" si="8"/>
        <v>0.0365</v>
      </c>
      <c r="J31" s="314"/>
      <c r="K31" s="313">
        <f t="shared" si="5"/>
        <v>0</v>
      </c>
      <c r="L31" s="313"/>
      <c r="M31" s="313"/>
      <c r="N31" s="313">
        <f t="shared" si="6"/>
        <v>0</v>
      </c>
      <c r="O31" s="313"/>
      <c r="P31" s="315"/>
      <c r="Q31" s="322" t="s">
        <v>77</v>
      </c>
      <c r="R31" s="322" t="s">
        <v>191</v>
      </c>
      <c r="S31" s="324" t="s">
        <v>193</v>
      </c>
    </row>
    <row r="32" spans="2:19" s="174" customFormat="1" ht="11.25" customHeight="1">
      <c r="B32" s="301"/>
      <c r="C32" s="192">
        <v>22</v>
      </c>
      <c r="D32" s="313">
        <f t="shared" si="9"/>
        <v>0</v>
      </c>
      <c r="E32" s="313"/>
      <c r="F32" s="313">
        <f t="shared" si="7"/>
        <v>0</v>
      </c>
      <c r="G32" s="313"/>
      <c r="H32" s="313"/>
      <c r="I32" s="314">
        <f t="shared" si="8"/>
        <v>0.0365</v>
      </c>
      <c r="J32" s="314"/>
      <c r="K32" s="313">
        <f t="shared" si="5"/>
        <v>0</v>
      </c>
      <c r="L32" s="313"/>
      <c r="M32" s="313"/>
      <c r="N32" s="313">
        <f t="shared" si="6"/>
        <v>0</v>
      </c>
      <c r="O32" s="313"/>
      <c r="P32" s="315"/>
      <c r="Q32" s="323"/>
      <c r="R32" s="323"/>
      <c r="S32" s="325"/>
    </row>
    <row r="33" spans="2:19" s="174" customFormat="1" ht="11.25" customHeight="1">
      <c r="B33" s="301"/>
      <c r="C33" s="192">
        <v>23</v>
      </c>
      <c r="D33" s="313">
        <f t="shared" si="9"/>
        <v>0</v>
      </c>
      <c r="E33" s="313"/>
      <c r="F33" s="313">
        <f t="shared" si="7"/>
        <v>0</v>
      </c>
      <c r="G33" s="313"/>
      <c r="H33" s="313"/>
      <c r="I33" s="314">
        <f t="shared" si="8"/>
        <v>0.0365</v>
      </c>
      <c r="J33" s="314"/>
      <c r="K33" s="313">
        <f t="shared" si="5"/>
        <v>0</v>
      </c>
      <c r="L33" s="313"/>
      <c r="M33" s="313"/>
      <c r="N33" s="313">
        <f t="shared" si="6"/>
        <v>0</v>
      </c>
      <c r="O33" s="313"/>
      <c r="P33" s="315"/>
      <c r="Q33" s="326">
        <f>SUM(D23:E34)</f>
        <v>0</v>
      </c>
      <c r="R33" s="326">
        <f>SUM(K23:M34)</f>
        <v>0</v>
      </c>
      <c r="S33" s="328">
        <f>+Q33+R33</f>
        <v>0</v>
      </c>
    </row>
    <row r="34" spans="2:19" s="174" customFormat="1" ht="11.25" customHeight="1">
      <c r="B34" s="302"/>
      <c r="C34" s="193">
        <v>24</v>
      </c>
      <c r="D34" s="326">
        <f aca="true" t="shared" si="10" ref="D34:D43">+D33</f>
        <v>0</v>
      </c>
      <c r="E34" s="326"/>
      <c r="F34" s="326">
        <f aca="true" t="shared" si="11" ref="F34:F43">+F33-D34</f>
        <v>0</v>
      </c>
      <c r="G34" s="326"/>
      <c r="H34" s="326"/>
      <c r="I34" s="335">
        <f aca="true" t="shared" si="12" ref="I34:I43">+I33</f>
        <v>0.0365</v>
      </c>
      <c r="J34" s="335"/>
      <c r="K34" s="326">
        <f aca="true" t="shared" si="13" ref="K34:K43">+(F34*I34)/12</f>
        <v>0</v>
      </c>
      <c r="L34" s="326"/>
      <c r="M34" s="326"/>
      <c r="N34" s="326">
        <f aca="true" t="shared" si="14" ref="N34:N43">+D34+K34</f>
        <v>0</v>
      </c>
      <c r="O34" s="326"/>
      <c r="P34" s="336"/>
      <c r="Q34" s="327"/>
      <c r="R34" s="327"/>
      <c r="S34" s="329"/>
    </row>
    <row r="35" spans="2:19" s="174" customFormat="1" ht="11.25" customHeight="1">
      <c r="B35" s="300" t="s">
        <v>163</v>
      </c>
      <c r="C35" s="196">
        <v>25</v>
      </c>
      <c r="D35" s="337">
        <f t="shared" si="10"/>
        <v>0</v>
      </c>
      <c r="E35" s="337"/>
      <c r="F35" s="337">
        <f t="shared" si="11"/>
        <v>0</v>
      </c>
      <c r="G35" s="337"/>
      <c r="H35" s="337"/>
      <c r="I35" s="338">
        <f t="shared" si="12"/>
        <v>0.0365</v>
      </c>
      <c r="J35" s="338"/>
      <c r="K35" s="337">
        <f t="shared" si="13"/>
        <v>0</v>
      </c>
      <c r="L35" s="337"/>
      <c r="M35" s="337"/>
      <c r="N35" s="337">
        <f t="shared" si="14"/>
        <v>0</v>
      </c>
      <c r="O35" s="337"/>
      <c r="P35" s="339"/>
      <c r="Q35" s="306"/>
      <c r="R35" s="303"/>
      <c r="S35" s="307"/>
    </row>
    <row r="36" spans="2:19" s="174" customFormat="1" ht="11.25" customHeight="1">
      <c r="B36" s="301"/>
      <c r="C36" s="192">
        <v>26</v>
      </c>
      <c r="D36" s="313">
        <f t="shared" si="10"/>
        <v>0</v>
      </c>
      <c r="E36" s="313"/>
      <c r="F36" s="313">
        <f t="shared" si="11"/>
        <v>0</v>
      </c>
      <c r="G36" s="313"/>
      <c r="H36" s="313"/>
      <c r="I36" s="314">
        <f t="shared" si="12"/>
        <v>0.0365</v>
      </c>
      <c r="J36" s="314"/>
      <c r="K36" s="313">
        <f t="shared" si="13"/>
        <v>0</v>
      </c>
      <c r="L36" s="313"/>
      <c r="M36" s="313"/>
      <c r="N36" s="313">
        <f t="shared" si="14"/>
        <v>0</v>
      </c>
      <c r="O36" s="313"/>
      <c r="P36" s="315"/>
      <c r="Q36" s="308"/>
      <c r="R36" s="289"/>
      <c r="S36" s="309"/>
    </row>
    <row r="37" spans="2:19" s="174" customFormat="1" ht="11.25" customHeight="1">
      <c r="B37" s="301"/>
      <c r="C37" s="192">
        <v>27</v>
      </c>
      <c r="D37" s="313">
        <f t="shared" si="10"/>
        <v>0</v>
      </c>
      <c r="E37" s="313"/>
      <c r="F37" s="313">
        <f t="shared" si="11"/>
        <v>0</v>
      </c>
      <c r="G37" s="313"/>
      <c r="H37" s="313"/>
      <c r="I37" s="314">
        <f t="shared" si="12"/>
        <v>0.0365</v>
      </c>
      <c r="J37" s="314"/>
      <c r="K37" s="313">
        <f t="shared" si="13"/>
        <v>0</v>
      </c>
      <c r="L37" s="313"/>
      <c r="M37" s="313"/>
      <c r="N37" s="313">
        <f t="shared" si="14"/>
        <v>0</v>
      </c>
      <c r="O37" s="313"/>
      <c r="P37" s="315"/>
      <c r="Q37" s="308"/>
      <c r="R37" s="289"/>
      <c r="S37" s="309"/>
    </row>
    <row r="38" spans="2:19" s="174" customFormat="1" ht="11.25" customHeight="1">
      <c r="B38" s="301"/>
      <c r="C38" s="192">
        <v>28</v>
      </c>
      <c r="D38" s="313">
        <f t="shared" si="10"/>
        <v>0</v>
      </c>
      <c r="E38" s="313"/>
      <c r="F38" s="313">
        <f t="shared" si="11"/>
        <v>0</v>
      </c>
      <c r="G38" s="313"/>
      <c r="H38" s="313"/>
      <c r="I38" s="314">
        <f t="shared" si="12"/>
        <v>0.0365</v>
      </c>
      <c r="J38" s="314"/>
      <c r="K38" s="313">
        <f t="shared" si="13"/>
        <v>0</v>
      </c>
      <c r="L38" s="313"/>
      <c r="M38" s="313"/>
      <c r="N38" s="313">
        <f t="shared" si="14"/>
        <v>0</v>
      </c>
      <c r="O38" s="313"/>
      <c r="P38" s="315"/>
      <c r="Q38" s="308"/>
      <c r="R38" s="289"/>
      <c r="S38" s="309"/>
    </row>
    <row r="39" spans="2:19" s="174" customFormat="1" ht="11.25" customHeight="1">
      <c r="B39" s="301"/>
      <c r="C39" s="192">
        <v>29</v>
      </c>
      <c r="D39" s="313">
        <f t="shared" si="10"/>
        <v>0</v>
      </c>
      <c r="E39" s="313"/>
      <c r="F39" s="313">
        <f t="shared" si="11"/>
        <v>0</v>
      </c>
      <c r="G39" s="313"/>
      <c r="H39" s="313"/>
      <c r="I39" s="314">
        <f t="shared" si="12"/>
        <v>0.0365</v>
      </c>
      <c r="J39" s="314"/>
      <c r="K39" s="313">
        <f t="shared" si="13"/>
        <v>0</v>
      </c>
      <c r="L39" s="313"/>
      <c r="M39" s="313"/>
      <c r="N39" s="313">
        <f t="shared" si="14"/>
        <v>0</v>
      </c>
      <c r="O39" s="313"/>
      <c r="P39" s="315"/>
      <c r="Q39" s="308"/>
      <c r="R39" s="289"/>
      <c r="S39" s="309"/>
    </row>
    <row r="40" spans="2:19" s="174" customFormat="1" ht="11.25" customHeight="1">
      <c r="B40" s="301"/>
      <c r="C40" s="192">
        <v>30</v>
      </c>
      <c r="D40" s="313">
        <f t="shared" si="10"/>
        <v>0</v>
      </c>
      <c r="E40" s="313"/>
      <c r="F40" s="313">
        <f t="shared" si="11"/>
        <v>0</v>
      </c>
      <c r="G40" s="313"/>
      <c r="H40" s="313"/>
      <c r="I40" s="314">
        <f t="shared" si="12"/>
        <v>0.0365</v>
      </c>
      <c r="J40" s="314"/>
      <c r="K40" s="313">
        <f t="shared" si="13"/>
        <v>0</v>
      </c>
      <c r="L40" s="313"/>
      <c r="M40" s="313"/>
      <c r="N40" s="313">
        <f t="shared" si="14"/>
        <v>0</v>
      </c>
      <c r="O40" s="313"/>
      <c r="P40" s="315"/>
      <c r="Q40" s="310"/>
      <c r="R40" s="311"/>
      <c r="S40" s="312"/>
    </row>
    <row r="41" spans="2:19" s="174" customFormat="1" ht="11.25" customHeight="1">
      <c r="B41" s="301"/>
      <c r="C41" s="192">
        <v>31</v>
      </c>
      <c r="D41" s="313">
        <f t="shared" si="10"/>
        <v>0</v>
      </c>
      <c r="E41" s="313"/>
      <c r="F41" s="313">
        <f t="shared" si="11"/>
        <v>0</v>
      </c>
      <c r="G41" s="313"/>
      <c r="H41" s="313"/>
      <c r="I41" s="314">
        <f t="shared" si="12"/>
        <v>0.0365</v>
      </c>
      <c r="J41" s="314"/>
      <c r="K41" s="313">
        <f t="shared" si="13"/>
        <v>0</v>
      </c>
      <c r="L41" s="313"/>
      <c r="M41" s="313"/>
      <c r="N41" s="313">
        <f t="shared" si="14"/>
        <v>0</v>
      </c>
      <c r="O41" s="313"/>
      <c r="P41" s="315"/>
      <c r="Q41" s="316" t="s">
        <v>197</v>
      </c>
      <c r="R41" s="317"/>
      <c r="S41" s="318"/>
    </row>
    <row r="42" spans="2:19" s="174" customFormat="1" ht="11.25" customHeight="1">
      <c r="B42" s="301"/>
      <c r="C42" s="192">
        <v>32</v>
      </c>
      <c r="D42" s="313">
        <f t="shared" si="10"/>
        <v>0</v>
      </c>
      <c r="E42" s="313"/>
      <c r="F42" s="313">
        <f t="shared" si="11"/>
        <v>0</v>
      </c>
      <c r="G42" s="313"/>
      <c r="H42" s="313"/>
      <c r="I42" s="314">
        <f t="shared" si="12"/>
        <v>0.0365</v>
      </c>
      <c r="J42" s="314"/>
      <c r="K42" s="313">
        <f t="shared" si="13"/>
        <v>0</v>
      </c>
      <c r="L42" s="313"/>
      <c r="M42" s="313"/>
      <c r="N42" s="313">
        <f t="shared" si="14"/>
        <v>0</v>
      </c>
      <c r="O42" s="313"/>
      <c r="P42" s="315"/>
      <c r="Q42" s="319"/>
      <c r="R42" s="320"/>
      <c r="S42" s="321"/>
    </row>
    <row r="43" spans="2:19" s="174" customFormat="1" ht="11.25" customHeight="1">
      <c r="B43" s="301"/>
      <c r="C43" s="192">
        <v>33</v>
      </c>
      <c r="D43" s="313">
        <f t="shared" si="10"/>
        <v>0</v>
      </c>
      <c r="E43" s="313"/>
      <c r="F43" s="313">
        <f t="shared" si="11"/>
        <v>0</v>
      </c>
      <c r="G43" s="313"/>
      <c r="H43" s="313"/>
      <c r="I43" s="314">
        <f t="shared" si="12"/>
        <v>0.0365</v>
      </c>
      <c r="J43" s="314"/>
      <c r="K43" s="313">
        <f t="shared" si="13"/>
        <v>0</v>
      </c>
      <c r="L43" s="313"/>
      <c r="M43" s="313"/>
      <c r="N43" s="313">
        <f t="shared" si="14"/>
        <v>0</v>
      </c>
      <c r="O43" s="313"/>
      <c r="P43" s="315"/>
      <c r="Q43" s="322" t="s">
        <v>77</v>
      </c>
      <c r="R43" s="322" t="s">
        <v>191</v>
      </c>
      <c r="S43" s="324" t="s">
        <v>193</v>
      </c>
    </row>
    <row r="44" spans="2:19" s="174" customFormat="1" ht="11.25" customHeight="1">
      <c r="B44" s="301"/>
      <c r="C44" s="192">
        <v>34</v>
      </c>
      <c r="D44" s="313">
        <f aca="true" t="shared" si="15" ref="D44:D53">+D43</f>
        <v>0</v>
      </c>
      <c r="E44" s="313"/>
      <c r="F44" s="313">
        <f aca="true" t="shared" si="16" ref="F44:F53">+F43-D44</f>
        <v>0</v>
      </c>
      <c r="G44" s="313"/>
      <c r="H44" s="313"/>
      <c r="I44" s="314">
        <f aca="true" t="shared" si="17" ref="I44:I53">+I43</f>
        <v>0.0365</v>
      </c>
      <c r="J44" s="314"/>
      <c r="K44" s="313">
        <f aca="true" t="shared" si="18" ref="K44:K53">+(F44*I44)/12</f>
        <v>0</v>
      </c>
      <c r="L44" s="313"/>
      <c r="M44" s="313"/>
      <c r="N44" s="313">
        <f aca="true" t="shared" si="19" ref="N44:N53">+D44+K44</f>
        <v>0</v>
      </c>
      <c r="O44" s="313"/>
      <c r="P44" s="315"/>
      <c r="Q44" s="323"/>
      <c r="R44" s="323"/>
      <c r="S44" s="325"/>
    </row>
    <row r="45" spans="2:19" s="174" customFormat="1" ht="11.25" customHeight="1">
      <c r="B45" s="301"/>
      <c r="C45" s="192">
        <v>35</v>
      </c>
      <c r="D45" s="313">
        <f t="shared" si="15"/>
        <v>0</v>
      </c>
      <c r="E45" s="313"/>
      <c r="F45" s="313">
        <f t="shared" si="16"/>
        <v>0</v>
      </c>
      <c r="G45" s="313"/>
      <c r="H45" s="313"/>
      <c r="I45" s="314">
        <f t="shared" si="17"/>
        <v>0.0365</v>
      </c>
      <c r="J45" s="314"/>
      <c r="K45" s="313">
        <f t="shared" si="18"/>
        <v>0</v>
      </c>
      <c r="L45" s="313"/>
      <c r="M45" s="313"/>
      <c r="N45" s="313">
        <f t="shared" si="19"/>
        <v>0</v>
      </c>
      <c r="O45" s="313"/>
      <c r="P45" s="315"/>
      <c r="Q45" s="326">
        <f>SUM(D35:E46)</f>
        <v>0</v>
      </c>
      <c r="R45" s="326">
        <f>SUM(K35:M46)</f>
        <v>0</v>
      </c>
      <c r="S45" s="328">
        <f>+Q45+R45</f>
        <v>0</v>
      </c>
    </row>
    <row r="46" spans="2:19" s="174" customFormat="1" ht="11.25" customHeight="1">
      <c r="B46" s="302"/>
      <c r="C46" s="195">
        <v>36</v>
      </c>
      <c r="D46" s="330">
        <f t="shared" si="15"/>
        <v>0</v>
      </c>
      <c r="E46" s="330"/>
      <c r="F46" s="330">
        <f t="shared" si="16"/>
        <v>0</v>
      </c>
      <c r="G46" s="330"/>
      <c r="H46" s="330"/>
      <c r="I46" s="331">
        <f t="shared" si="17"/>
        <v>0.0365</v>
      </c>
      <c r="J46" s="331"/>
      <c r="K46" s="330">
        <f t="shared" si="18"/>
        <v>0</v>
      </c>
      <c r="L46" s="330"/>
      <c r="M46" s="330"/>
      <c r="N46" s="330">
        <f t="shared" si="19"/>
        <v>0</v>
      </c>
      <c r="O46" s="330"/>
      <c r="P46" s="332"/>
      <c r="Q46" s="327"/>
      <c r="R46" s="327"/>
      <c r="S46" s="329"/>
    </row>
    <row r="47" spans="2:19" s="174" customFormat="1" ht="11.25" customHeight="1">
      <c r="B47" s="300" t="s">
        <v>192</v>
      </c>
      <c r="C47" s="194">
        <v>37</v>
      </c>
      <c r="D47" s="333">
        <f t="shared" si="15"/>
        <v>0</v>
      </c>
      <c r="E47" s="333"/>
      <c r="F47" s="333">
        <f t="shared" si="16"/>
        <v>0</v>
      </c>
      <c r="G47" s="333"/>
      <c r="H47" s="333"/>
      <c r="I47" s="334">
        <f t="shared" si="17"/>
        <v>0.0365</v>
      </c>
      <c r="J47" s="334"/>
      <c r="K47" s="333">
        <f t="shared" si="18"/>
        <v>0</v>
      </c>
      <c r="L47" s="333"/>
      <c r="M47" s="333"/>
      <c r="N47" s="333">
        <f t="shared" si="19"/>
        <v>0</v>
      </c>
      <c r="O47" s="333"/>
      <c r="P47" s="310"/>
      <c r="Q47" s="306"/>
      <c r="R47" s="303"/>
      <c r="S47" s="307"/>
    </row>
    <row r="48" spans="2:19" s="174" customFormat="1" ht="11.25" customHeight="1">
      <c r="B48" s="301"/>
      <c r="C48" s="192">
        <v>38</v>
      </c>
      <c r="D48" s="313">
        <f t="shared" si="15"/>
        <v>0</v>
      </c>
      <c r="E48" s="313"/>
      <c r="F48" s="313">
        <f t="shared" si="16"/>
        <v>0</v>
      </c>
      <c r="G48" s="313"/>
      <c r="H48" s="313"/>
      <c r="I48" s="314">
        <f t="shared" si="17"/>
        <v>0.0365</v>
      </c>
      <c r="J48" s="314"/>
      <c r="K48" s="313">
        <f t="shared" si="18"/>
        <v>0</v>
      </c>
      <c r="L48" s="313"/>
      <c r="M48" s="313"/>
      <c r="N48" s="313">
        <f t="shared" si="19"/>
        <v>0</v>
      </c>
      <c r="O48" s="313"/>
      <c r="P48" s="315"/>
      <c r="Q48" s="308"/>
      <c r="R48" s="289"/>
      <c r="S48" s="309"/>
    </row>
    <row r="49" spans="2:19" s="174" customFormat="1" ht="11.25" customHeight="1">
      <c r="B49" s="301"/>
      <c r="C49" s="192">
        <v>39</v>
      </c>
      <c r="D49" s="313">
        <f t="shared" si="15"/>
        <v>0</v>
      </c>
      <c r="E49" s="313"/>
      <c r="F49" s="313">
        <f t="shared" si="16"/>
        <v>0</v>
      </c>
      <c r="G49" s="313"/>
      <c r="H49" s="313"/>
      <c r="I49" s="314">
        <f t="shared" si="17"/>
        <v>0.0365</v>
      </c>
      <c r="J49" s="314"/>
      <c r="K49" s="313">
        <f t="shared" si="18"/>
        <v>0</v>
      </c>
      <c r="L49" s="313"/>
      <c r="M49" s="313"/>
      <c r="N49" s="313">
        <f t="shared" si="19"/>
        <v>0</v>
      </c>
      <c r="O49" s="313"/>
      <c r="P49" s="315"/>
      <c r="Q49" s="308"/>
      <c r="R49" s="289"/>
      <c r="S49" s="309"/>
    </row>
    <row r="50" spans="2:19" s="174" customFormat="1" ht="11.25" customHeight="1">
      <c r="B50" s="301"/>
      <c r="C50" s="192">
        <v>40</v>
      </c>
      <c r="D50" s="313">
        <f t="shared" si="15"/>
        <v>0</v>
      </c>
      <c r="E50" s="313"/>
      <c r="F50" s="313">
        <f t="shared" si="16"/>
        <v>0</v>
      </c>
      <c r="G50" s="313"/>
      <c r="H50" s="313"/>
      <c r="I50" s="314">
        <f t="shared" si="17"/>
        <v>0.0365</v>
      </c>
      <c r="J50" s="314"/>
      <c r="K50" s="313">
        <f t="shared" si="18"/>
        <v>0</v>
      </c>
      <c r="L50" s="313"/>
      <c r="M50" s="313"/>
      <c r="N50" s="313">
        <f t="shared" si="19"/>
        <v>0</v>
      </c>
      <c r="O50" s="313"/>
      <c r="P50" s="315"/>
      <c r="Q50" s="308"/>
      <c r="R50" s="289"/>
      <c r="S50" s="309"/>
    </row>
    <row r="51" spans="2:19" s="174" customFormat="1" ht="11.25" customHeight="1">
      <c r="B51" s="301"/>
      <c r="C51" s="192">
        <v>41</v>
      </c>
      <c r="D51" s="313">
        <f t="shared" si="15"/>
        <v>0</v>
      </c>
      <c r="E51" s="313"/>
      <c r="F51" s="313">
        <f t="shared" si="16"/>
        <v>0</v>
      </c>
      <c r="G51" s="313"/>
      <c r="H51" s="313"/>
      <c r="I51" s="314">
        <f t="shared" si="17"/>
        <v>0.0365</v>
      </c>
      <c r="J51" s="314"/>
      <c r="K51" s="313">
        <f t="shared" si="18"/>
        <v>0</v>
      </c>
      <c r="L51" s="313"/>
      <c r="M51" s="313"/>
      <c r="N51" s="313">
        <f t="shared" si="19"/>
        <v>0</v>
      </c>
      <c r="O51" s="313"/>
      <c r="P51" s="315"/>
      <c r="Q51" s="308"/>
      <c r="R51" s="289"/>
      <c r="S51" s="309"/>
    </row>
    <row r="52" spans="2:19" s="174" customFormat="1" ht="11.25" customHeight="1">
      <c r="B52" s="301"/>
      <c r="C52" s="192">
        <v>42</v>
      </c>
      <c r="D52" s="313">
        <f t="shared" si="15"/>
        <v>0</v>
      </c>
      <c r="E52" s="313"/>
      <c r="F52" s="313">
        <f t="shared" si="16"/>
        <v>0</v>
      </c>
      <c r="G52" s="313"/>
      <c r="H52" s="313"/>
      <c r="I52" s="314">
        <f t="shared" si="17"/>
        <v>0.0365</v>
      </c>
      <c r="J52" s="314"/>
      <c r="K52" s="313">
        <f t="shared" si="18"/>
        <v>0</v>
      </c>
      <c r="L52" s="313"/>
      <c r="M52" s="313"/>
      <c r="N52" s="313">
        <f t="shared" si="19"/>
        <v>0</v>
      </c>
      <c r="O52" s="313"/>
      <c r="P52" s="315"/>
      <c r="Q52" s="310"/>
      <c r="R52" s="311"/>
      <c r="S52" s="312"/>
    </row>
    <row r="53" spans="2:19" s="174" customFormat="1" ht="11.25" customHeight="1">
      <c r="B53" s="301"/>
      <c r="C53" s="192">
        <v>43</v>
      </c>
      <c r="D53" s="313">
        <f t="shared" si="15"/>
        <v>0</v>
      </c>
      <c r="E53" s="313"/>
      <c r="F53" s="313">
        <f t="shared" si="16"/>
        <v>0</v>
      </c>
      <c r="G53" s="313"/>
      <c r="H53" s="313"/>
      <c r="I53" s="314">
        <f t="shared" si="17"/>
        <v>0.0365</v>
      </c>
      <c r="J53" s="314"/>
      <c r="K53" s="313">
        <f t="shared" si="18"/>
        <v>0</v>
      </c>
      <c r="L53" s="313"/>
      <c r="M53" s="313"/>
      <c r="N53" s="313">
        <f t="shared" si="19"/>
        <v>0</v>
      </c>
      <c r="O53" s="313"/>
      <c r="P53" s="315"/>
      <c r="Q53" s="316" t="s">
        <v>48</v>
      </c>
      <c r="R53" s="317"/>
      <c r="S53" s="318"/>
    </row>
    <row r="54" spans="2:19" s="174" customFormat="1" ht="11.25" customHeight="1">
      <c r="B54" s="301"/>
      <c r="C54" s="192">
        <v>44</v>
      </c>
      <c r="D54" s="313">
        <f aca="true" t="shared" si="20" ref="D54:D65">+D53</f>
        <v>0</v>
      </c>
      <c r="E54" s="313"/>
      <c r="F54" s="313">
        <f aca="true" t="shared" si="21" ref="F54:F65">+F53-D54</f>
        <v>0</v>
      </c>
      <c r="G54" s="313"/>
      <c r="H54" s="313"/>
      <c r="I54" s="314">
        <f aca="true" t="shared" si="22" ref="I54:I65">+I53</f>
        <v>0.0365</v>
      </c>
      <c r="J54" s="314"/>
      <c r="K54" s="313">
        <f aca="true" t="shared" si="23" ref="K54:K65">+(F54*I54)/12</f>
        <v>0</v>
      </c>
      <c r="L54" s="313"/>
      <c r="M54" s="313"/>
      <c r="N54" s="313">
        <f aca="true" t="shared" si="24" ref="N54:N65">+D54+K54</f>
        <v>0</v>
      </c>
      <c r="O54" s="313"/>
      <c r="P54" s="315"/>
      <c r="Q54" s="319"/>
      <c r="R54" s="320"/>
      <c r="S54" s="321"/>
    </row>
    <row r="55" spans="2:19" s="174" customFormat="1" ht="11.25" customHeight="1">
      <c r="B55" s="301"/>
      <c r="C55" s="192">
        <v>45</v>
      </c>
      <c r="D55" s="313">
        <f t="shared" si="20"/>
        <v>0</v>
      </c>
      <c r="E55" s="313"/>
      <c r="F55" s="313">
        <f t="shared" si="21"/>
        <v>0</v>
      </c>
      <c r="G55" s="313"/>
      <c r="H55" s="313"/>
      <c r="I55" s="314">
        <f t="shared" si="22"/>
        <v>0.0365</v>
      </c>
      <c r="J55" s="314"/>
      <c r="K55" s="313">
        <f t="shared" si="23"/>
        <v>0</v>
      </c>
      <c r="L55" s="313"/>
      <c r="M55" s="313"/>
      <c r="N55" s="313">
        <f t="shared" si="24"/>
        <v>0</v>
      </c>
      <c r="O55" s="313"/>
      <c r="P55" s="315"/>
      <c r="Q55" s="322" t="s">
        <v>77</v>
      </c>
      <c r="R55" s="322" t="s">
        <v>191</v>
      </c>
      <c r="S55" s="324" t="s">
        <v>193</v>
      </c>
    </row>
    <row r="56" spans="2:19" s="174" customFormat="1" ht="11.25" customHeight="1">
      <c r="B56" s="301"/>
      <c r="C56" s="192">
        <v>46</v>
      </c>
      <c r="D56" s="313">
        <f t="shared" si="20"/>
        <v>0</v>
      </c>
      <c r="E56" s="313"/>
      <c r="F56" s="313">
        <f t="shared" si="21"/>
        <v>0</v>
      </c>
      <c r="G56" s="313"/>
      <c r="H56" s="313"/>
      <c r="I56" s="314">
        <f t="shared" si="22"/>
        <v>0.0365</v>
      </c>
      <c r="J56" s="314"/>
      <c r="K56" s="313">
        <f t="shared" si="23"/>
        <v>0</v>
      </c>
      <c r="L56" s="313"/>
      <c r="M56" s="313"/>
      <c r="N56" s="313">
        <f t="shared" si="24"/>
        <v>0</v>
      </c>
      <c r="O56" s="313"/>
      <c r="P56" s="315"/>
      <c r="Q56" s="323"/>
      <c r="R56" s="323"/>
      <c r="S56" s="325"/>
    </row>
    <row r="57" spans="2:19" s="174" customFormat="1" ht="11.25" customHeight="1">
      <c r="B57" s="301"/>
      <c r="C57" s="192">
        <v>47</v>
      </c>
      <c r="D57" s="313">
        <f t="shared" si="20"/>
        <v>0</v>
      </c>
      <c r="E57" s="313"/>
      <c r="F57" s="313">
        <f t="shared" si="21"/>
        <v>0</v>
      </c>
      <c r="G57" s="313"/>
      <c r="H57" s="313"/>
      <c r="I57" s="314">
        <f t="shared" si="22"/>
        <v>0.0365</v>
      </c>
      <c r="J57" s="314"/>
      <c r="K57" s="313">
        <f t="shared" si="23"/>
        <v>0</v>
      </c>
      <c r="L57" s="313"/>
      <c r="M57" s="313"/>
      <c r="N57" s="313">
        <f t="shared" si="24"/>
        <v>0</v>
      </c>
      <c r="O57" s="313"/>
      <c r="P57" s="315"/>
      <c r="Q57" s="326">
        <f>SUM(D47:E58)</f>
        <v>0</v>
      </c>
      <c r="R57" s="326">
        <f>SUM(K47:M58)</f>
        <v>0</v>
      </c>
      <c r="S57" s="328">
        <f>+Q57+R57</f>
        <v>0</v>
      </c>
    </row>
    <row r="58" spans="2:19" s="174" customFormat="1" ht="11.25" customHeight="1">
      <c r="B58" s="302"/>
      <c r="C58" s="193">
        <v>48</v>
      </c>
      <c r="D58" s="326">
        <f t="shared" si="20"/>
        <v>0</v>
      </c>
      <c r="E58" s="326"/>
      <c r="F58" s="326">
        <f t="shared" si="21"/>
        <v>0</v>
      </c>
      <c r="G58" s="326"/>
      <c r="H58" s="326"/>
      <c r="I58" s="335">
        <f t="shared" si="22"/>
        <v>0.0365</v>
      </c>
      <c r="J58" s="335"/>
      <c r="K58" s="326">
        <f t="shared" si="23"/>
        <v>0</v>
      </c>
      <c r="L58" s="326"/>
      <c r="M58" s="326"/>
      <c r="N58" s="326">
        <f t="shared" si="24"/>
        <v>0</v>
      </c>
      <c r="O58" s="326"/>
      <c r="P58" s="336"/>
      <c r="Q58" s="327"/>
      <c r="R58" s="327"/>
      <c r="S58" s="329"/>
    </row>
    <row r="59" spans="2:19" s="174" customFormat="1" ht="11.25" customHeight="1">
      <c r="B59" s="300" t="s">
        <v>132</v>
      </c>
      <c r="C59" s="196">
        <v>49</v>
      </c>
      <c r="D59" s="337">
        <f t="shared" si="20"/>
        <v>0</v>
      </c>
      <c r="E59" s="337"/>
      <c r="F59" s="337">
        <f t="shared" si="21"/>
        <v>0</v>
      </c>
      <c r="G59" s="337"/>
      <c r="H59" s="337"/>
      <c r="I59" s="338">
        <f t="shared" si="22"/>
        <v>0.0365</v>
      </c>
      <c r="J59" s="338"/>
      <c r="K59" s="337">
        <f t="shared" si="23"/>
        <v>0</v>
      </c>
      <c r="L59" s="337"/>
      <c r="M59" s="337"/>
      <c r="N59" s="337">
        <f t="shared" si="24"/>
        <v>0</v>
      </c>
      <c r="O59" s="337"/>
      <c r="P59" s="339"/>
      <c r="Q59" s="306"/>
      <c r="R59" s="303"/>
      <c r="S59" s="307"/>
    </row>
    <row r="60" spans="2:19" s="174" customFormat="1" ht="11.25" customHeight="1">
      <c r="B60" s="301"/>
      <c r="C60" s="192">
        <v>50</v>
      </c>
      <c r="D60" s="313">
        <f t="shared" si="20"/>
        <v>0</v>
      </c>
      <c r="E60" s="313"/>
      <c r="F60" s="313">
        <f t="shared" si="21"/>
        <v>0</v>
      </c>
      <c r="G60" s="313"/>
      <c r="H60" s="313"/>
      <c r="I60" s="314">
        <f t="shared" si="22"/>
        <v>0.0365</v>
      </c>
      <c r="J60" s="314"/>
      <c r="K60" s="313">
        <f t="shared" si="23"/>
        <v>0</v>
      </c>
      <c r="L60" s="313"/>
      <c r="M60" s="313"/>
      <c r="N60" s="313">
        <f t="shared" si="24"/>
        <v>0</v>
      </c>
      <c r="O60" s="313"/>
      <c r="P60" s="315"/>
      <c r="Q60" s="308"/>
      <c r="R60" s="289"/>
      <c r="S60" s="309"/>
    </row>
    <row r="61" spans="2:19" s="174" customFormat="1" ht="11.25" customHeight="1">
      <c r="B61" s="301"/>
      <c r="C61" s="192">
        <v>51</v>
      </c>
      <c r="D61" s="313">
        <f t="shared" si="20"/>
        <v>0</v>
      </c>
      <c r="E61" s="313"/>
      <c r="F61" s="313">
        <f t="shared" si="21"/>
        <v>0</v>
      </c>
      <c r="G61" s="313"/>
      <c r="H61" s="313"/>
      <c r="I61" s="314">
        <f t="shared" si="22"/>
        <v>0.0365</v>
      </c>
      <c r="J61" s="314"/>
      <c r="K61" s="313">
        <f t="shared" si="23"/>
        <v>0</v>
      </c>
      <c r="L61" s="313"/>
      <c r="M61" s="313"/>
      <c r="N61" s="313">
        <f t="shared" si="24"/>
        <v>0</v>
      </c>
      <c r="O61" s="313"/>
      <c r="P61" s="315"/>
      <c r="Q61" s="308"/>
      <c r="R61" s="289"/>
      <c r="S61" s="309"/>
    </row>
    <row r="62" spans="2:19" s="174" customFormat="1" ht="11.25" customHeight="1">
      <c r="B62" s="301"/>
      <c r="C62" s="192">
        <v>52</v>
      </c>
      <c r="D62" s="313">
        <f t="shared" si="20"/>
        <v>0</v>
      </c>
      <c r="E62" s="313"/>
      <c r="F62" s="313">
        <f t="shared" si="21"/>
        <v>0</v>
      </c>
      <c r="G62" s="313"/>
      <c r="H62" s="313"/>
      <c r="I62" s="314">
        <f t="shared" si="22"/>
        <v>0.0365</v>
      </c>
      <c r="J62" s="314"/>
      <c r="K62" s="313">
        <f t="shared" si="23"/>
        <v>0</v>
      </c>
      <c r="L62" s="313"/>
      <c r="M62" s="313"/>
      <c r="N62" s="313">
        <f t="shared" si="24"/>
        <v>0</v>
      </c>
      <c r="O62" s="313"/>
      <c r="P62" s="315"/>
      <c r="Q62" s="308"/>
      <c r="R62" s="289"/>
      <c r="S62" s="309"/>
    </row>
    <row r="63" spans="2:19" s="174" customFormat="1" ht="11.25" customHeight="1">
      <c r="B63" s="301"/>
      <c r="C63" s="192">
        <v>53</v>
      </c>
      <c r="D63" s="313">
        <f t="shared" si="20"/>
        <v>0</v>
      </c>
      <c r="E63" s="313"/>
      <c r="F63" s="313">
        <f t="shared" si="21"/>
        <v>0</v>
      </c>
      <c r="G63" s="313"/>
      <c r="H63" s="313"/>
      <c r="I63" s="314">
        <f t="shared" si="22"/>
        <v>0.0365</v>
      </c>
      <c r="J63" s="314"/>
      <c r="K63" s="313">
        <f t="shared" si="23"/>
        <v>0</v>
      </c>
      <c r="L63" s="313"/>
      <c r="M63" s="313"/>
      <c r="N63" s="313">
        <f t="shared" si="24"/>
        <v>0</v>
      </c>
      <c r="O63" s="313"/>
      <c r="P63" s="315"/>
      <c r="Q63" s="308"/>
      <c r="R63" s="289"/>
      <c r="S63" s="309"/>
    </row>
    <row r="64" spans="2:19" s="174" customFormat="1" ht="11.25" customHeight="1">
      <c r="B64" s="301"/>
      <c r="C64" s="192">
        <v>54</v>
      </c>
      <c r="D64" s="313">
        <f t="shared" si="20"/>
        <v>0</v>
      </c>
      <c r="E64" s="313"/>
      <c r="F64" s="313">
        <f t="shared" si="21"/>
        <v>0</v>
      </c>
      <c r="G64" s="313"/>
      <c r="H64" s="313"/>
      <c r="I64" s="314">
        <f t="shared" si="22"/>
        <v>0.0365</v>
      </c>
      <c r="J64" s="314"/>
      <c r="K64" s="313">
        <f t="shared" si="23"/>
        <v>0</v>
      </c>
      <c r="L64" s="313"/>
      <c r="M64" s="313"/>
      <c r="N64" s="313">
        <f t="shared" si="24"/>
        <v>0</v>
      </c>
      <c r="O64" s="313"/>
      <c r="P64" s="315"/>
      <c r="Q64" s="310"/>
      <c r="R64" s="311"/>
      <c r="S64" s="312"/>
    </row>
    <row r="65" spans="2:19" s="174" customFormat="1" ht="11.25" customHeight="1">
      <c r="B65" s="301"/>
      <c r="C65" s="192">
        <v>55</v>
      </c>
      <c r="D65" s="313">
        <f t="shared" si="20"/>
        <v>0</v>
      </c>
      <c r="E65" s="313"/>
      <c r="F65" s="313">
        <f t="shared" si="21"/>
        <v>0</v>
      </c>
      <c r="G65" s="313"/>
      <c r="H65" s="313"/>
      <c r="I65" s="314">
        <f t="shared" si="22"/>
        <v>0.0365</v>
      </c>
      <c r="J65" s="314"/>
      <c r="K65" s="313">
        <f t="shared" si="23"/>
        <v>0</v>
      </c>
      <c r="L65" s="313"/>
      <c r="M65" s="313"/>
      <c r="N65" s="313">
        <f t="shared" si="24"/>
        <v>0</v>
      </c>
      <c r="O65" s="313"/>
      <c r="P65" s="315"/>
      <c r="Q65" s="316" t="s">
        <v>198</v>
      </c>
      <c r="R65" s="317"/>
      <c r="S65" s="318"/>
    </row>
    <row r="66" spans="2:19" s="174" customFormat="1" ht="11.25" customHeight="1">
      <c r="B66" s="301"/>
      <c r="C66" s="192">
        <v>56</v>
      </c>
      <c r="D66" s="313">
        <f aca="true" t="shared" si="25" ref="D66:D75">+D65</f>
        <v>0</v>
      </c>
      <c r="E66" s="313"/>
      <c r="F66" s="313">
        <f aca="true" t="shared" si="26" ref="F66:F75">+F65-D66</f>
        <v>0</v>
      </c>
      <c r="G66" s="313"/>
      <c r="H66" s="313"/>
      <c r="I66" s="314">
        <f aca="true" t="shared" si="27" ref="I66:I75">+I65</f>
        <v>0.0365</v>
      </c>
      <c r="J66" s="314"/>
      <c r="K66" s="313">
        <f aca="true" t="shared" si="28" ref="K66:K75">+(F66*I66)/12</f>
        <v>0</v>
      </c>
      <c r="L66" s="313"/>
      <c r="M66" s="313"/>
      <c r="N66" s="313">
        <f aca="true" t="shared" si="29" ref="N66:N75">+D66+K66</f>
        <v>0</v>
      </c>
      <c r="O66" s="313"/>
      <c r="P66" s="315"/>
      <c r="Q66" s="319"/>
      <c r="R66" s="320"/>
      <c r="S66" s="321"/>
    </row>
    <row r="67" spans="2:19" s="174" customFormat="1" ht="11.25" customHeight="1">
      <c r="B67" s="301"/>
      <c r="C67" s="192">
        <v>57</v>
      </c>
      <c r="D67" s="313">
        <f t="shared" si="25"/>
        <v>0</v>
      </c>
      <c r="E67" s="313"/>
      <c r="F67" s="313">
        <f t="shared" si="26"/>
        <v>0</v>
      </c>
      <c r="G67" s="313"/>
      <c r="H67" s="313"/>
      <c r="I67" s="314">
        <f t="shared" si="27"/>
        <v>0.0365</v>
      </c>
      <c r="J67" s="314"/>
      <c r="K67" s="313">
        <f t="shared" si="28"/>
        <v>0</v>
      </c>
      <c r="L67" s="313"/>
      <c r="M67" s="313"/>
      <c r="N67" s="313">
        <f t="shared" si="29"/>
        <v>0</v>
      </c>
      <c r="O67" s="313"/>
      <c r="P67" s="315"/>
      <c r="Q67" s="322" t="s">
        <v>77</v>
      </c>
      <c r="R67" s="322" t="s">
        <v>191</v>
      </c>
      <c r="S67" s="324" t="s">
        <v>193</v>
      </c>
    </row>
    <row r="68" spans="2:19" s="174" customFormat="1" ht="11.25" customHeight="1">
      <c r="B68" s="301"/>
      <c r="C68" s="192">
        <v>58</v>
      </c>
      <c r="D68" s="313">
        <f t="shared" si="25"/>
        <v>0</v>
      </c>
      <c r="E68" s="313"/>
      <c r="F68" s="313">
        <f t="shared" si="26"/>
        <v>0</v>
      </c>
      <c r="G68" s="313"/>
      <c r="H68" s="313"/>
      <c r="I68" s="314">
        <f t="shared" si="27"/>
        <v>0.0365</v>
      </c>
      <c r="J68" s="314"/>
      <c r="K68" s="313">
        <f t="shared" si="28"/>
        <v>0</v>
      </c>
      <c r="L68" s="313"/>
      <c r="M68" s="313"/>
      <c r="N68" s="313">
        <f t="shared" si="29"/>
        <v>0</v>
      </c>
      <c r="O68" s="313"/>
      <c r="P68" s="315"/>
      <c r="Q68" s="323"/>
      <c r="R68" s="323"/>
      <c r="S68" s="325"/>
    </row>
    <row r="69" spans="2:19" s="174" customFormat="1" ht="11.25" customHeight="1">
      <c r="B69" s="301"/>
      <c r="C69" s="192">
        <v>59</v>
      </c>
      <c r="D69" s="313">
        <f t="shared" si="25"/>
        <v>0</v>
      </c>
      <c r="E69" s="313"/>
      <c r="F69" s="313">
        <f t="shared" si="26"/>
        <v>0</v>
      </c>
      <c r="G69" s="313"/>
      <c r="H69" s="313"/>
      <c r="I69" s="314">
        <f t="shared" si="27"/>
        <v>0.0365</v>
      </c>
      <c r="J69" s="314"/>
      <c r="K69" s="313">
        <f t="shared" si="28"/>
        <v>0</v>
      </c>
      <c r="L69" s="313"/>
      <c r="M69" s="313"/>
      <c r="N69" s="313">
        <f t="shared" si="29"/>
        <v>0</v>
      </c>
      <c r="O69" s="313"/>
      <c r="P69" s="315"/>
      <c r="Q69" s="326">
        <f>SUM(D59:E70)</f>
        <v>0</v>
      </c>
      <c r="R69" s="326">
        <f>SUM(K59:M70)</f>
        <v>0</v>
      </c>
      <c r="S69" s="328">
        <f>+Q69+R69</f>
        <v>0</v>
      </c>
    </row>
    <row r="70" spans="2:19" s="174" customFormat="1" ht="11.25" customHeight="1">
      <c r="B70" s="302"/>
      <c r="C70" s="195">
        <v>60</v>
      </c>
      <c r="D70" s="330">
        <f t="shared" si="25"/>
        <v>0</v>
      </c>
      <c r="E70" s="330"/>
      <c r="F70" s="330">
        <f t="shared" si="26"/>
        <v>0</v>
      </c>
      <c r="G70" s="330"/>
      <c r="H70" s="330"/>
      <c r="I70" s="331">
        <f t="shared" si="27"/>
        <v>0.0365</v>
      </c>
      <c r="J70" s="331"/>
      <c r="K70" s="330">
        <f t="shared" si="28"/>
        <v>0</v>
      </c>
      <c r="L70" s="330"/>
      <c r="M70" s="330"/>
      <c r="N70" s="330">
        <f t="shared" si="29"/>
        <v>0</v>
      </c>
      <c r="O70" s="330"/>
      <c r="P70" s="332"/>
      <c r="Q70" s="327"/>
      <c r="R70" s="327"/>
      <c r="S70" s="329"/>
    </row>
    <row r="71" spans="2:19" s="174" customFormat="1" ht="11.25" customHeight="1">
      <c r="B71" s="300" t="s">
        <v>199</v>
      </c>
      <c r="C71" s="194">
        <v>61</v>
      </c>
      <c r="D71" s="333">
        <f t="shared" si="25"/>
        <v>0</v>
      </c>
      <c r="E71" s="333"/>
      <c r="F71" s="333">
        <f t="shared" si="26"/>
        <v>0</v>
      </c>
      <c r="G71" s="333"/>
      <c r="H71" s="333"/>
      <c r="I71" s="334">
        <f t="shared" si="27"/>
        <v>0.0365</v>
      </c>
      <c r="J71" s="334"/>
      <c r="K71" s="333">
        <f t="shared" si="28"/>
        <v>0</v>
      </c>
      <c r="L71" s="333"/>
      <c r="M71" s="333"/>
      <c r="N71" s="333">
        <f t="shared" si="29"/>
        <v>0</v>
      </c>
      <c r="O71" s="333"/>
      <c r="P71" s="310"/>
      <c r="Q71" s="306"/>
      <c r="R71" s="303"/>
      <c r="S71" s="307"/>
    </row>
    <row r="72" spans="2:19" s="174" customFormat="1" ht="11.25" customHeight="1">
      <c r="B72" s="301"/>
      <c r="C72" s="192">
        <v>62</v>
      </c>
      <c r="D72" s="313">
        <f t="shared" si="25"/>
        <v>0</v>
      </c>
      <c r="E72" s="313"/>
      <c r="F72" s="313">
        <f t="shared" si="26"/>
        <v>0</v>
      </c>
      <c r="G72" s="313"/>
      <c r="H72" s="313"/>
      <c r="I72" s="314">
        <f t="shared" si="27"/>
        <v>0.0365</v>
      </c>
      <c r="J72" s="314"/>
      <c r="K72" s="313">
        <f t="shared" si="28"/>
        <v>0</v>
      </c>
      <c r="L72" s="313"/>
      <c r="M72" s="313"/>
      <c r="N72" s="313">
        <f t="shared" si="29"/>
        <v>0</v>
      </c>
      <c r="O72" s="313"/>
      <c r="P72" s="315"/>
      <c r="Q72" s="308"/>
      <c r="R72" s="289"/>
      <c r="S72" s="309"/>
    </row>
    <row r="73" spans="2:19" s="174" customFormat="1" ht="11.25" customHeight="1">
      <c r="B73" s="301"/>
      <c r="C73" s="192">
        <v>63</v>
      </c>
      <c r="D73" s="313">
        <f t="shared" si="25"/>
        <v>0</v>
      </c>
      <c r="E73" s="313"/>
      <c r="F73" s="313">
        <f t="shared" si="26"/>
        <v>0</v>
      </c>
      <c r="G73" s="313"/>
      <c r="H73" s="313"/>
      <c r="I73" s="314">
        <f t="shared" si="27"/>
        <v>0.0365</v>
      </c>
      <c r="J73" s="314"/>
      <c r="K73" s="313">
        <f t="shared" si="28"/>
        <v>0</v>
      </c>
      <c r="L73" s="313"/>
      <c r="M73" s="313"/>
      <c r="N73" s="313">
        <f t="shared" si="29"/>
        <v>0</v>
      </c>
      <c r="O73" s="313"/>
      <c r="P73" s="315"/>
      <c r="Q73" s="308"/>
      <c r="R73" s="289"/>
      <c r="S73" s="309"/>
    </row>
    <row r="74" spans="2:19" s="174" customFormat="1" ht="11.25" customHeight="1">
      <c r="B74" s="301"/>
      <c r="C74" s="192">
        <v>64</v>
      </c>
      <c r="D74" s="313">
        <f t="shared" si="25"/>
        <v>0</v>
      </c>
      <c r="E74" s="313"/>
      <c r="F74" s="313">
        <f t="shared" si="26"/>
        <v>0</v>
      </c>
      <c r="G74" s="313"/>
      <c r="H74" s="313"/>
      <c r="I74" s="314">
        <f t="shared" si="27"/>
        <v>0.0365</v>
      </c>
      <c r="J74" s="314"/>
      <c r="K74" s="313">
        <f t="shared" si="28"/>
        <v>0</v>
      </c>
      <c r="L74" s="313"/>
      <c r="M74" s="313"/>
      <c r="N74" s="313">
        <f t="shared" si="29"/>
        <v>0</v>
      </c>
      <c r="O74" s="313"/>
      <c r="P74" s="315"/>
      <c r="Q74" s="308"/>
      <c r="R74" s="289"/>
      <c r="S74" s="309"/>
    </row>
    <row r="75" spans="2:19" s="174" customFormat="1" ht="11.25" customHeight="1">
      <c r="B75" s="301"/>
      <c r="C75" s="192">
        <v>65</v>
      </c>
      <c r="D75" s="313">
        <f t="shared" si="25"/>
        <v>0</v>
      </c>
      <c r="E75" s="313"/>
      <c r="F75" s="313">
        <f t="shared" si="26"/>
        <v>0</v>
      </c>
      <c r="G75" s="313"/>
      <c r="H75" s="313"/>
      <c r="I75" s="314">
        <f t="shared" si="27"/>
        <v>0.0365</v>
      </c>
      <c r="J75" s="314"/>
      <c r="K75" s="313">
        <f t="shared" si="28"/>
        <v>0</v>
      </c>
      <c r="L75" s="313"/>
      <c r="M75" s="313"/>
      <c r="N75" s="313">
        <f t="shared" si="29"/>
        <v>0</v>
      </c>
      <c r="O75" s="313"/>
      <c r="P75" s="315"/>
      <c r="Q75" s="308"/>
      <c r="R75" s="289"/>
      <c r="S75" s="309"/>
    </row>
    <row r="76" spans="2:19" s="174" customFormat="1" ht="11.25" customHeight="1">
      <c r="B76" s="301"/>
      <c r="C76" s="192">
        <v>66</v>
      </c>
      <c r="D76" s="313">
        <f aca="true" t="shared" si="30" ref="D76:D85">+D75</f>
        <v>0</v>
      </c>
      <c r="E76" s="313"/>
      <c r="F76" s="313">
        <f aca="true" t="shared" si="31" ref="F76:F85">+F75-D76</f>
        <v>0</v>
      </c>
      <c r="G76" s="313"/>
      <c r="H76" s="313"/>
      <c r="I76" s="314">
        <f aca="true" t="shared" si="32" ref="I76:I85">+I75</f>
        <v>0.0365</v>
      </c>
      <c r="J76" s="314"/>
      <c r="K76" s="313">
        <f aca="true" t="shared" si="33" ref="K76:K85">+(F76*I76)/12</f>
        <v>0</v>
      </c>
      <c r="L76" s="313"/>
      <c r="M76" s="313"/>
      <c r="N76" s="313">
        <f aca="true" t="shared" si="34" ref="N76:N85">+D76+K76</f>
        <v>0</v>
      </c>
      <c r="O76" s="313"/>
      <c r="P76" s="315"/>
      <c r="Q76" s="310"/>
      <c r="R76" s="311"/>
      <c r="S76" s="312"/>
    </row>
    <row r="77" spans="2:19" s="174" customFormat="1" ht="11.25" customHeight="1">
      <c r="B77" s="301"/>
      <c r="C77" s="192">
        <v>67</v>
      </c>
      <c r="D77" s="313">
        <f t="shared" si="30"/>
        <v>0</v>
      </c>
      <c r="E77" s="313"/>
      <c r="F77" s="313">
        <f t="shared" si="31"/>
        <v>0</v>
      </c>
      <c r="G77" s="313"/>
      <c r="H77" s="313"/>
      <c r="I77" s="314">
        <f t="shared" si="32"/>
        <v>0.0365</v>
      </c>
      <c r="J77" s="314"/>
      <c r="K77" s="313">
        <f t="shared" si="33"/>
        <v>0</v>
      </c>
      <c r="L77" s="313"/>
      <c r="M77" s="313"/>
      <c r="N77" s="313">
        <f t="shared" si="34"/>
        <v>0</v>
      </c>
      <c r="O77" s="313"/>
      <c r="P77" s="315"/>
      <c r="Q77" s="316" t="s">
        <v>200</v>
      </c>
      <c r="R77" s="317"/>
      <c r="S77" s="318"/>
    </row>
    <row r="78" spans="2:19" s="174" customFormat="1" ht="11.25" customHeight="1">
      <c r="B78" s="301"/>
      <c r="C78" s="192">
        <v>68</v>
      </c>
      <c r="D78" s="313">
        <f t="shared" si="30"/>
        <v>0</v>
      </c>
      <c r="E78" s="313"/>
      <c r="F78" s="313">
        <f t="shared" si="31"/>
        <v>0</v>
      </c>
      <c r="G78" s="313"/>
      <c r="H78" s="313"/>
      <c r="I78" s="314">
        <f t="shared" si="32"/>
        <v>0.0365</v>
      </c>
      <c r="J78" s="314"/>
      <c r="K78" s="313">
        <f t="shared" si="33"/>
        <v>0</v>
      </c>
      <c r="L78" s="313"/>
      <c r="M78" s="313"/>
      <c r="N78" s="313">
        <f t="shared" si="34"/>
        <v>0</v>
      </c>
      <c r="O78" s="313"/>
      <c r="P78" s="315"/>
      <c r="Q78" s="319"/>
      <c r="R78" s="320"/>
      <c r="S78" s="321"/>
    </row>
    <row r="79" spans="2:19" s="174" customFormat="1" ht="11.25" customHeight="1">
      <c r="B79" s="301"/>
      <c r="C79" s="192">
        <v>69</v>
      </c>
      <c r="D79" s="313">
        <f t="shared" si="30"/>
        <v>0</v>
      </c>
      <c r="E79" s="313"/>
      <c r="F79" s="313">
        <f t="shared" si="31"/>
        <v>0</v>
      </c>
      <c r="G79" s="313"/>
      <c r="H79" s="313"/>
      <c r="I79" s="314">
        <f t="shared" si="32"/>
        <v>0.0365</v>
      </c>
      <c r="J79" s="314"/>
      <c r="K79" s="313">
        <f t="shared" si="33"/>
        <v>0</v>
      </c>
      <c r="L79" s="313"/>
      <c r="M79" s="313"/>
      <c r="N79" s="313">
        <f t="shared" si="34"/>
        <v>0</v>
      </c>
      <c r="O79" s="313"/>
      <c r="P79" s="315"/>
      <c r="Q79" s="322" t="s">
        <v>77</v>
      </c>
      <c r="R79" s="322" t="s">
        <v>191</v>
      </c>
      <c r="S79" s="324" t="s">
        <v>193</v>
      </c>
    </row>
    <row r="80" spans="2:19" s="174" customFormat="1" ht="11.25" customHeight="1">
      <c r="B80" s="301"/>
      <c r="C80" s="192">
        <v>70</v>
      </c>
      <c r="D80" s="313">
        <f t="shared" si="30"/>
        <v>0</v>
      </c>
      <c r="E80" s="313"/>
      <c r="F80" s="313">
        <f t="shared" si="31"/>
        <v>0</v>
      </c>
      <c r="G80" s="313"/>
      <c r="H80" s="313"/>
      <c r="I80" s="314">
        <f t="shared" si="32"/>
        <v>0.0365</v>
      </c>
      <c r="J80" s="314"/>
      <c r="K80" s="313">
        <f t="shared" si="33"/>
        <v>0</v>
      </c>
      <c r="L80" s="313"/>
      <c r="M80" s="313"/>
      <c r="N80" s="313">
        <f t="shared" si="34"/>
        <v>0</v>
      </c>
      <c r="O80" s="313"/>
      <c r="P80" s="315"/>
      <c r="Q80" s="323"/>
      <c r="R80" s="323"/>
      <c r="S80" s="325"/>
    </row>
    <row r="81" spans="2:19" s="174" customFormat="1" ht="11.25" customHeight="1">
      <c r="B81" s="301"/>
      <c r="C81" s="192">
        <v>71</v>
      </c>
      <c r="D81" s="313">
        <f t="shared" si="30"/>
        <v>0</v>
      </c>
      <c r="E81" s="313"/>
      <c r="F81" s="313">
        <f t="shared" si="31"/>
        <v>0</v>
      </c>
      <c r="G81" s="313"/>
      <c r="H81" s="313"/>
      <c r="I81" s="314">
        <f t="shared" si="32"/>
        <v>0.0365</v>
      </c>
      <c r="J81" s="314"/>
      <c r="K81" s="313">
        <f t="shared" si="33"/>
        <v>0</v>
      </c>
      <c r="L81" s="313"/>
      <c r="M81" s="313"/>
      <c r="N81" s="313">
        <f t="shared" si="34"/>
        <v>0</v>
      </c>
      <c r="O81" s="313"/>
      <c r="P81" s="315"/>
      <c r="Q81" s="326">
        <f>SUM(D71:E82)</f>
        <v>0</v>
      </c>
      <c r="R81" s="326">
        <f>SUM(K71:M82)</f>
        <v>0</v>
      </c>
      <c r="S81" s="328">
        <f>+Q81+R81</f>
        <v>0</v>
      </c>
    </row>
    <row r="82" spans="2:19" s="174" customFormat="1" ht="11.25" customHeight="1">
      <c r="B82" s="302"/>
      <c r="C82" s="193">
        <v>72</v>
      </c>
      <c r="D82" s="326">
        <f t="shared" si="30"/>
        <v>0</v>
      </c>
      <c r="E82" s="326"/>
      <c r="F82" s="326">
        <f t="shared" si="31"/>
        <v>0</v>
      </c>
      <c r="G82" s="326"/>
      <c r="H82" s="326"/>
      <c r="I82" s="335">
        <f t="shared" si="32"/>
        <v>0.0365</v>
      </c>
      <c r="J82" s="335"/>
      <c r="K82" s="326">
        <f t="shared" si="33"/>
        <v>0</v>
      </c>
      <c r="L82" s="326"/>
      <c r="M82" s="326"/>
      <c r="N82" s="326">
        <f t="shared" si="34"/>
        <v>0</v>
      </c>
      <c r="O82" s="326"/>
      <c r="P82" s="336"/>
      <c r="Q82" s="327"/>
      <c r="R82" s="327"/>
      <c r="S82" s="329"/>
    </row>
    <row r="83" spans="2:19" s="174" customFormat="1" ht="11.25" customHeight="1">
      <c r="B83" s="300" t="s">
        <v>201</v>
      </c>
      <c r="C83" s="196">
        <v>73</v>
      </c>
      <c r="D83" s="337">
        <f t="shared" si="30"/>
        <v>0</v>
      </c>
      <c r="E83" s="337"/>
      <c r="F83" s="337">
        <f t="shared" si="31"/>
        <v>0</v>
      </c>
      <c r="G83" s="337"/>
      <c r="H83" s="337"/>
      <c r="I83" s="338">
        <f t="shared" si="32"/>
        <v>0.0365</v>
      </c>
      <c r="J83" s="338"/>
      <c r="K83" s="337">
        <f t="shared" si="33"/>
        <v>0</v>
      </c>
      <c r="L83" s="337"/>
      <c r="M83" s="337"/>
      <c r="N83" s="337">
        <f t="shared" si="34"/>
        <v>0</v>
      </c>
      <c r="O83" s="337"/>
      <c r="P83" s="339"/>
      <c r="Q83" s="306"/>
      <c r="R83" s="303"/>
      <c r="S83" s="307"/>
    </row>
    <row r="84" spans="2:19" s="174" customFormat="1" ht="11.25" customHeight="1">
      <c r="B84" s="301"/>
      <c r="C84" s="192">
        <v>74</v>
      </c>
      <c r="D84" s="313">
        <f t="shared" si="30"/>
        <v>0</v>
      </c>
      <c r="E84" s="313"/>
      <c r="F84" s="313">
        <f t="shared" si="31"/>
        <v>0</v>
      </c>
      <c r="G84" s="313"/>
      <c r="H84" s="313"/>
      <c r="I84" s="314">
        <f t="shared" si="32"/>
        <v>0.0365</v>
      </c>
      <c r="J84" s="314"/>
      <c r="K84" s="313">
        <f t="shared" si="33"/>
        <v>0</v>
      </c>
      <c r="L84" s="313"/>
      <c r="M84" s="313"/>
      <c r="N84" s="313">
        <f t="shared" si="34"/>
        <v>0</v>
      </c>
      <c r="O84" s="313"/>
      <c r="P84" s="315"/>
      <c r="Q84" s="308"/>
      <c r="R84" s="289"/>
      <c r="S84" s="309"/>
    </row>
    <row r="85" spans="2:19" s="174" customFormat="1" ht="11.25" customHeight="1">
      <c r="B85" s="301"/>
      <c r="C85" s="192">
        <v>75</v>
      </c>
      <c r="D85" s="313">
        <f t="shared" si="30"/>
        <v>0</v>
      </c>
      <c r="E85" s="313"/>
      <c r="F85" s="313">
        <f t="shared" si="31"/>
        <v>0</v>
      </c>
      <c r="G85" s="313"/>
      <c r="H85" s="313"/>
      <c r="I85" s="314">
        <f t="shared" si="32"/>
        <v>0.0365</v>
      </c>
      <c r="J85" s="314"/>
      <c r="K85" s="313">
        <f t="shared" si="33"/>
        <v>0</v>
      </c>
      <c r="L85" s="313"/>
      <c r="M85" s="313"/>
      <c r="N85" s="313">
        <f t="shared" si="34"/>
        <v>0</v>
      </c>
      <c r="O85" s="313"/>
      <c r="P85" s="315"/>
      <c r="Q85" s="308"/>
      <c r="R85" s="289"/>
      <c r="S85" s="309"/>
    </row>
    <row r="86" spans="2:19" s="174" customFormat="1" ht="11.25" customHeight="1">
      <c r="B86" s="301"/>
      <c r="C86" s="192">
        <v>76</v>
      </c>
      <c r="D86" s="313">
        <f aca="true" t="shared" si="35" ref="D86:D94">+D85</f>
        <v>0</v>
      </c>
      <c r="E86" s="313"/>
      <c r="F86" s="313">
        <f aca="true" t="shared" si="36" ref="F86:F94">+F85-D86</f>
        <v>0</v>
      </c>
      <c r="G86" s="313"/>
      <c r="H86" s="313"/>
      <c r="I86" s="314">
        <f aca="true" t="shared" si="37" ref="I86:I94">+I85</f>
        <v>0.0365</v>
      </c>
      <c r="J86" s="314"/>
      <c r="K86" s="313">
        <f aca="true" t="shared" si="38" ref="K86:K94">+(F86*I86)/12</f>
        <v>0</v>
      </c>
      <c r="L86" s="313"/>
      <c r="M86" s="313"/>
      <c r="N86" s="313">
        <f aca="true" t="shared" si="39" ref="N86:N94">+D86+K86</f>
        <v>0</v>
      </c>
      <c r="O86" s="313"/>
      <c r="P86" s="315"/>
      <c r="Q86" s="308"/>
      <c r="R86" s="289"/>
      <c r="S86" s="309"/>
    </row>
    <row r="87" spans="2:19" s="174" customFormat="1" ht="11.25" customHeight="1">
      <c r="B87" s="301"/>
      <c r="C87" s="192">
        <v>77</v>
      </c>
      <c r="D87" s="313">
        <f t="shared" si="35"/>
        <v>0</v>
      </c>
      <c r="E87" s="313"/>
      <c r="F87" s="313">
        <f t="shared" si="36"/>
        <v>0</v>
      </c>
      <c r="G87" s="313"/>
      <c r="H87" s="313"/>
      <c r="I87" s="314">
        <f t="shared" si="37"/>
        <v>0.0365</v>
      </c>
      <c r="J87" s="314"/>
      <c r="K87" s="313">
        <f t="shared" si="38"/>
        <v>0</v>
      </c>
      <c r="L87" s="313"/>
      <c r="M87" s="313"/>
      <c r="N87" s="313">
        <f t="shared" si="39"/>
        <v>0</v>
      </c>
      <c r="O87" s="313"/>
      <c r="P87" s="315"/>
      <c r="Q87" s="308"/>
      <c r="R87" s="289"/>
      <c r="S87" s="309"/>
    </row>
    <row r="88" spans="2:19" s="174" customFormat="1" ht="11.25" customHeight="1">
      <c r="B88" s="301"/>
      <c r="C88" s="192">
        <v>78</v>
      </c>
      <c r="D88" s="313">
        <f t="shared" si="35"/>
        <v>0</v>
      </c>
      <c r="E88" s="313"/>
      <c r="F88" s="313">
        <f t="shared" si="36"/>
        <v>0</v>
      </c>
      <c r="G88" s="313"/>
      <c r="H88" s="313"/>
      <c r="I88" s="314">
        <f t="shared" si="37"/>
        <v>0.0365</v>
      </c>
      <c r="J88" s="314"/>
      <c r="K88" s="313">
        <f t="shared" si="38"/>
        <v>0</v>
      </c>
      <c r="L88" s="313"/>
      <c r="M88" s="313"/>
      <c r="N88" s="313">
        <f t="shared" si="39"/>
        <v>0</v>
      </c>
      <c r="O88" s="313"/>
      <c r="P88" s="315"/>
      <c r="Q88" s="310"/>
      <c r="R88" s="311"/>
      <c r="S88" s="312"/>
    </row>
    <row r="89" spans="2:19" s="174" customFormat="1" ht="11.25" customHeight="1">
      <c r="B89" s="301"/>
      <c r="C89" s="192">
        <v>79</v>
      </c>
      <c r="D89" s="313">
        <f t="shared" si="35"/>
        <v>0</v>
      </c>
      <c r="E89" s="313"/>
      <c r="F89" s="313">
        <f t="shared" si="36"/>
        <v>0</v>
      </c>
      <c r="G89" s="313"/>
      <c r="H89" s="313"/>
      <c r="I89" s="314">
        <f t="shared" si="37"/>
        <v>0.0365</v>
      </c>
      <c r="J89" s="314"/>
      <c r="K89" s="313">
        <f t="shared" si="38"/>
        <v>0</v>
      </c>
      <c r="L89" s="313"/>
      <c r="M89" s="313"/>
      <c r="N89" s="313">
        <f t="shared" si="39"/>
        <v>0</v>
      </c>
      <c r="O89" s="313"/>
      <c r="P89" s="315"/>
      <c r="Q89" s="316" t="s">
        <v>203</v>
      </c>
      <c r="R89" s="317"/>
      <c r="S89" s="318"/>
    </row>
    <row r="90" spans="2:19" s="174" customFormat="1" ht="11.25" customHeight="1">
      <c r="B90" s="301"/>
      <c r="C90" s="192">
        <v>80</v>
      </c>
      <c r="D90" s="313">
        <f t="shared" si="35"/>
        <v>0</v>
      </c>
      <c r="E90" s="313"/>
      <c r="F90" s="313">
        <f t="shared" si="36"/>
        <v>0</v>
      </c>
      <c r="G90" s="313"/>
      <c r="H90" s="313"/>
      <c r="I90" s="314">
        <f t="shared" si="37"/>
        <v>0.0365</v>
      </c>
      <c r="J90" s="314"/>
      <c r="K90" s="313">
        <f t="shared" si="38"/>
        <v>0</v>
      </c>
      <c r="L90" s="313"/>
      <c r="M90" s="313"/>
      <c r="N90" s="313">
        <f t="shared" si="39"/>
        <v>0</v>
      </c>
      <c r="O90" s="313"/>
      <c r="P90" s="315"/>
      <c r="Q90" s="319"/>
      <c r="R90" s="320"/>
      <c r="S90" s="321"/>
    </row>
    <row r="91" spans="2:19" s="174" customFormat="1" ht="11.25" customHeight="1">
      <c r="B91" s="301"/>
      <c r="C91" s="192">
        <v>81</v>
      </c>
      <c r="D91" s="313">
        <f t="shared" si="35"/>
        <v>0</v>
      </c>
      <c r="E91" s="313"/>
      <c r="F91" s="313">
        <f t="shared" si="36"/>
        <v>0</v>
      </c>
      <c r="G91" s="313"/>
      <c r="H91" s="313"/>
      <c r="I91" s="314">
        <f t="shared" si="37"/>
        <v>0.0365</v>
      </c>
      <c r="J91" s="314"/>
      <c r="K91" s="313">
        <f t="shared" si="38"/>
        <v>0</v>
      </c>
      <c r="L91" s="313"/>
      <c r="M91" s="313"/>
      <c r="N91" s="313">
        <f t="shared" si="39"/>
        <v>0</v>
      </c>
      <c r="O91" s="313"/>
      <c r="P91" s="315"/>
      <c r="Q91" s="322" t="s">
        <v>77</v>
      </c>
      <c r="R91" s="322" t="s">
        <v>191</v>
      </c>
      <c r="S91" s="324" t="s">
        <v>193</v>
      </c>
    </row>
    <row r="92" spans="2:19" s="174" customFormat="1" ht="11.25" customHeight="1">
      <c r="B92" s="301"/>
      <c r="C92" s="192">
        <v>82</v>
      </c>
      <c r="D92" s="313">
        <f t="shared" si="35"/>
        <v>0</v>
      </c>
      <c r="E92" s="313"/>
      <c r="F92" s="313">
        <f t="shared" si="36"/>
        <v>0</v>
      </c>
      <c r="G92" s="313"/>
      <c r="H92" s="313"/>
      <c r="I92" s="314">
        <f t="shared" si="37"/>
        <v>0.0365</v>
      </c>
      <c r="J92" s="314"/>
      <c r="K92" s="313">
        <f t="shared" si="38"/>
        <v>0</v>
      </c>
      <c r="L92" s="313"/>
      <c r="M92" s="313"/>
      <c r="N92" s="313">
        <f t="shared" si="39"/>
        <v>0</v>
      </c>
      <c r="O92" s="313"/>
      <c r="P92" s="315"/>
      <c r="Q92" s="323"/>
      <c r="R92" s="323"/>
      <c r="S92" s="325"/>
    </row>
    <row r="93" spans="2:19" s="174" customFormat="1" ht="11.25" customHeight="1">
      <c r="B93" s="301"/>
      <c r="C93" s="192">
        <v>83</v>
      </c>
      <c r="D93" s="313">
        <f t="shared" si="35"/>
        <v>0</v>
      </c>
      <c r="E93" s="313"/>
      <c r="F93" s="313">
        <f t="shared" si="36"/>
        <v>0</v>
      </c>
      <c r="G93" s="313"/>
      <c r="H93" s="313"/>
      <c r="I93" s="314">
        <f t="shared" si="37"/>
        <v>0.0365</v>
      </c>
      <c r="J93" s="314"/>
      <c r="K93" s="313">
        <f t="shared" si="38"/>
        <v>0</v>
      </c>
      <c r="L93" s="313"/>
      <c r="M93" s="313"/>
      <c r="N93" s="313">
        <f t="shared" si="39"/>
        <v>0</v>
      </c>
      <c r="O93" s="313"/>
      <c r="P93" s="315"/>
      <c r="Q93" s="326">
        <f>SUM(D83:E94)</f>
        <v>0</v>
      </c>
      <c r="R93" s="326">
        <f>SUM(K83:M94)</f>
        <v>0</v>
      </c>
      <c r="S93" s="328">
        <f>+Q93+R93</f>
        <v>0</v>
      </c>
    </row>
    <row r="94" spans="2:19" s="174" customFormat="1" ht="11.25" customHeight="1">
      <c r="B94" s="302"/>
      <c r="C94" s="195">
        <v>84</v>
      </c>
      <c r="D94" s="330">
        <f t="shared" si="35"/>
        <v>0</v>
      </c>
      <c r="E94" s="330"/>
      <c r="F94" s="330">
        <f t="shared" si="36"/>
        <v>0</v>
      </c>
      <c r="G94" s="330"/>
      <c r="H94" s="330"/>
      <c r="I94" s="331">
        <f t="shared" si="37"/>
        <v>0.0365</v>
      </c>
      <c r="J94" s="331"/>
      <c r="K94" s="330">
        <f t="shared" si="38"/>
        <v>0</v>
      </c>
      <c r="L94" s="330"/>
      <c r="M94" s="330"/>
      <c r="N94" s="330">
        <f t="shared" si="39"/>
        <v>0</v>
      </c>
      <c r="O94" s="330"/>
      <c r="P94" s="332"/>
      <c r="Q94" s="327"/>
      <c r="R94" s="327"/>
      <c r="S94" s="329"/>
    </row>
    <row r="95" spans="2:3" ht="12" customHeight="1">
      <c r="B95" s="197" t="s">
        <v>205</v>
      </c>
      <c r="C95" s="178" t="s">
        <v>207</v>
      </c>
    </row>
    <row r="97" spans="1:2" ht="13.5">
      <c r="A97" s="198" t="s">
        <v>208</v>
      </c>
      <c r="B97" s="178" t="s">
        <v>209</v>
      </c>
    </row>
    <row r="99" spans="2:6" ht="13.5">
      <c r="B99" s="197" t="s">
        <v>210</v>
      </c>
      <c r="C99" s="178" t="s">
        <v>211</v>
      </c>
      <c r="E99" s="199">
        <v>0.01</v>
      </c>
      <c r="F99" s="178" t="s">
        <v>212</v>
      </c>
    </row>
    <row r="100" ht="10.5" customHeight="1"/>
    <row r="101" spans="3:7" ht="13.5">
      <c r="C101" s="340" t="s">
        <v>213</v>
      </c>
      <c r="D101" s="341"/>
      <c r="E101" s="341">
        <f>+(F6*12/12*E99)+(F6*0.55*O8/12*E99)</f>
        <v>0</v>
      </c>
      <c r="F101" s="341"/>
      <c r="G101" s="200" t="s">
        <v>214</v>
      </c>
    </row>
    <row r="102" spans="1:19" ht="22.5" customHeight="1">
      <c r="A102" s="197" t="s">
        <v>205</v>
      </c>
      <c r="B102" s="342" t="s">
        <v>215</v>
      </c>
      <c r="C102" s="342"/>
      <c r="D102" s="342"/>
      <c r="E102" s="342"/>
      <c r="F102" s="342"/>
      <c r="G102" s="342"/>
      <c r="H102" s="342"/>
      <c r="I102" s="342"/>
      <c r="J102" s="342"/>
      <c r="K102" s="342"/>
      <c r="L102" s="342"/>
      <c r="M102" s="342"/>
      <c r="N102" s="342"/>
      <c r="O102" s="342"/>
      <c r="P102" s="342"/>
      <c r="Q102" s="342"/>
      <c r="R102" s="342"/>
      <c r="S102" s="342"/>
    </row>
  </sheetData>
  <sheetProtection/>
  <mergeCells count="501">
    <mergeCell ref="C101:D101"/>
    <mergeCell ref="E101:F101"/>
    <mergeCell ref="B102:S102"/>
    <mergeCell ref="R93:R94"/>
    <mergeCell ref="S93:S94"/>
    <mergeCell ref="D94:E94"/>
    <mergeCell ref="F94:H94"/>
    <mergeCell ref="I94:J94"/>
    <mergeCell ref="K94:M94"/>
    <mergeCell ref="N94:P94"/>
    <mergeCell ref="D93:E93"/>
    <mergeCell ref="F93:H93"/>
    <mergeCell ref="I93:J93"/>
    <mergeCell ref="K93:M93"/>
    <mergeCell ref="N93:P93"/>
    <mergeCell ref="Q93:Q94"/>
    <mergeCell ref="R91:R92"/>
    <mergeCell ref="S91:S92"/>
    <mergeCell ref="D92:E92"/>
    <mergeCell ref="F92:H92"/>
    <mergeCell ref="I92:J92"/>
    <mergeCell ref="K92:M92"/>
    <mergeCell ref="N92:P92"/>
    <mergeCell ref="D91:E91"/>
    <mergeCell ref="F91:H91"/>
    <mergeCell ref="I91:J91"/>
    <mergeCell ref="K91:M91"/>
    <mergeCell ref="N91:P91"/>
    <mergeCell ref="Q91:Q92"/>
    <mergeCell ref="Q89:S90"/>
    <mergeCell ref="D90:E90"/>
    <mergeCell ref="F90:H90"/>
    <mergeCell ref="I90:J90"/>
    <mergeCell ref="K90:M90"/>
    <mergeCell ref="N90:P90"/>
    <mergeCell ref="D88:E88"/>
    <mergeCell ref="F88:H88"/>
    <mergeCell ref="I88:J88"/>
    <mergeCell ref="K88:M88"/>
    <mergeCell ref="N88:P88"/>
    <mergeCell ref="D89:E89"/>
    <mergeCell ref="F89:H89"/>
    <mergeCell ref="I89:J89"/>
    <mergeCell ref="K89:M89"/>
    <mergeCell ref="N89:P89"/>
    <mergeCell ref="K86:M86"/>
    <mergeCell ref="N86:P86"/>
    <mergeCell ref="D87:E87"/>
    <mergeCell ref="F87:H87"/>
    <mergeCell ref="I87:J87"/>
    <mergeCell ref="K87:M87"/>
    <mergeCell ref="N87:P87"/>
    <mergeCell ref="Q83:S88"/>
    <mergeCell ref="D84:E84"/>
    <mergeCell ref="F84:H84"/>
    <mergeCell ref="I84:J84"/>
    <mergeCell ref="K84:M84"/>
    <mergeCell ref="N84:P84"/>
    <mergeCell ref="D85:E85"/>
    <mergeCell ref="F85:H85"/>
    <mergeCell ref="I85:J85"/>
    <mergeCell ref="K85:M85"/>
    <mergeCell ref="B83:B94"/>
    <mergeCell ref="D83:E83"/>
    <mergeCell ref="F83:H83"/>
    <mergeCell ref="I83:J83"/>
    <mergeCell ref="K83:M83"/>
    <mergeCell ref="N83:P83"/>
    <mergeCell ref="N85:P85"/>
    <mergeCell ref="D86:E86"/>
    <mergeCell ref="F86:H86"/>
    <mergeCell ref="I86:J86"/>
    <mergeCell ref="R81:R82"/>
    <mergeCell ref="S81:S82"/>
    <mergeCell ref="D82:E82"/>
    <mergeCell ref="F82:H82"/>
    <mergeCell ref="I82:J82"/>
    <mergeCell ref="K82:M82"/>
    <mergeCell ref="N82:P82"/>
    <mergeCell ref="D81:E81"/>
    <mergeCell ref="F81:H81"/>
    <mergeCell ref="I81:J81"/>
    <mergeCell ref="K81:M81"/>
    <mergeCell ref="N81:P81"/>
    <mergeCell ref="Q81:Q82"/>
    <mergeCell ref="R79:R80"/>
    <mergeCell ref="S79:S80"/>
    <mergeCell ref="D80:E80"/>
    <mergeCell ref="F80:H80"/>
    <mergeCell ref="I80:J80"/>
    <mergeCell ref="K80:M80"/>
    <mergeCell ref="N80:P80"/>
    <mergeCell ref="D79:E79"/>
    <mergeCell ref="F79:H79"/>
    <mergeCell ref="I79:J79"/>
    <mergeCell ref="K79:M79"/>
    <mergeCell ref="N79:P79"/>
    <mergeCell ref="Q79:Q80"/>
    <mergeCell ref="Q77:S78"/>
    <mergeCell ref="D78:E78"/>
    <mergeCell ref="F78:H78"/>
    <mergeCell ref="I78:J78"/>
    <mergeCell ref="K78:M78"/>
    <mergeCell ref="N78:P78"/>
    <mergeCell ref="D76:E76"/>
    <mergeCell ref="F76:H76"/>
    <mergeCell ref="I76:J76"/>
    <mergeCell ref="K76:M76"/>
    <mergeCell ref="N76:P76"/>
    <mergeCell ref="D77:E77"/>
    <mergeCell ref="F77:H77"/>
    <mergeCell ref="I77:J77"/>
    <mergeCell ref="K77:M77"/>
    <mergeCell ref="N77:P77"/>
    <mergeCell ref="K74:M74"/>
    <mergeCell ref="N74:P74"/>
    <mergeCell ref="D75:E75"/>
    <mergeCell ref="F75:H75"/>
    <mergeCell ref="I75:J75"/>
    <mergeCell ref="K75:M75"/>
    <mergeCell ref="N75:P75"/>
    <mergeCell ref="Q71:S76"/>
    <mergeCell ref="D72:E72"/>
    <mergeCell ref="F72:H72"/>
    <mergeCell ref="I72:J72"/>
    <mergeCell ref="K72:M72"/>
    <mergeCell ref="N72:P72"/>
    <mergeCell ref="D73:E73"/>
    <mergeCell ref="F73:H73"/>
    <mergeCell ref="I73:J73"/>
    <mergeCell ref="K73:M73"/>
    <mergeCell ref="B71:B82"/>
    <mergeCell ref="D71:E71"/>
    <mergeCell ref="F71:H71"/>
    <mergeCell ref="I71:J71"/>
    <mergeCell ref="K71:M71"/>
    <mergeCell ref="N71:P71"/>
    <mergeCell ref="N73:P73"/>
    <mergeCell ref="D74:E74"/>
    <mergeCell ref="F74:H74"/>
    <mergeCell ref="I74:J74"/>
    <mergeCell ref="R69:R70"/>
    <mergeCell ref="S69:S70"/>
    <mergeCell ref="D70:E70"/>
    <mergeCell ref="F70:H70"/>
    <mergeCell ref="I70:J70"/>
    <mergeCell ref="K70:M70"/>
    <mergeCell ref="N70:P70"/>
    <mergeCell ref="D69:E69"/>
    <mergeCell ref="F69:H69"/>
    <mergeCell ref="I69:J69"/>
    <mergeCell ref="K69:M69"/>
    <mergeCell ref="N69:P69"/>
    <mergeCell ref="Q69:Q70"/>
    <mergeCell ref="R67:R68"/>
    <mergeCell ref="S67:S68"/>
    <mergeCell ref="D68:E68"/>
    <mergeCell ref="F68:H68"/>
    <mergeCell ref="I68:J68"/>
    <mergeCell ref="K68:M68"/>
    <mergeCell ref="N68:P68"/>
    <mergeCell ref="D67:E67"/>
    <mergeCell ref="F67:H67"/>
    <mergeCell ref="I67:J67"/>
    <mergeCell ref="K67:M67"/>
    <mergeCell ref="N67:P67"/>
    <mergeCell ref="Q67:Q68"/>
    <mergeCell ref="Q65:S66"/>
    <mergeCell ref="D66:E66"/>
    <mergeCell ref="F66:H66"/>
    <mergeCell ref="I66:J66"/>
    <mergeCell ref="K66:M66"/>
    <mergeCell ref="N66:P66"/>
    <mergeCell ref="D64:E64"/>
    <mergeCell ref="F64:H64"/>
    <mergeCell ref="I64:J64"/>
    <mergeCell ref="K64:M64"/>
    <mergeCell ref="N64:P64"/>
    <mergeCell ref="D65:E65"/>
    <mergeCell ref="F65:H65"/>
    <mergeCell ref="I65:J65"/>
    <mergeCell ref="K65:M65"/>
    <mergeCell ref="N65:P65"/>
    <mergeCell ref="K62:M62"/>
    <mergeCell ref="N62:P62"/>
    <mergeCell ref="D63:E63"/>
    <mergeCell ref="F63:H63"/>
    <mergeCell ref="I63:J63"/>
    <mergeCell ref="K63:M63"/>
    <mergeCell ref="N63:P63"/>
    <mergeCell ref="Q59:S64"/>
    <mergeCell ref="D60:E60"/>
    <mergeCell ref="F60:H60"/>
    <mergeCell ref="I60:J60"/>
    <mergeCell ref="K60:M60"/>
    <mergeCell ref="N60:P60"/>
    <mergeCell ref="D61:E61"/>
    <mergeCell ref="F61:H61"/>
    <mergeCell ref="I61:J61"/>
    <mergeCell ref="K61:M61"/>
    <mergeCell ref="B59:B70"/>
    <mergeCell ref="D59:E59"/>
    <mergeCell ref="F59:H59"/>
    <mergeCell ref="I59:J59"/>
    <mergeCell ref="K59:M59"/>
    <mergeCell ref="N59:P59"/>
    <mergeCell ref="N61:P61"/>
    <mergeCell ref="D62:E62"/>
    <mergeCell ref="F62:H62"/>
    <mergeCell ref="I62:J62"/>
    <mergeCell ref="R57:R58"/>
    <mergeCell ref="S57:S58"/>
    <mergeCell ref="D58:E58"/>
    <mergeCell ref="F58:H58"/>
    <mergeCell ref="I58:J58"/>
    <mergeCell ref="K58:M58"/>
    <mergeCell ref="N58:P58"/>
    <mergeCell ref="D57:E57"/>
    <mergeCell ref="F57:H57"/>
    <mergeCell ref="I57:J57"/>
    <mergeCell ref="K57:M57"/>
    <mergeCell ref="N57:P57"/>
    <mergeCell ref="Q57:Q58"/>
    <mergeCell ref="R55:R56"/>
    <mergeCell ref="S55:S56"/>
    <mergeCell ref="D56:E56"/>
    <mergeCell ref="F56:H56"/>
    <mergeCell ref="I56:J56"/>
    <mergeCell ref="K56:M56"/>
    <mergeCell ref="N56:P56"/>
    <mergeCell ref="D55:E55"/>
    <mergeCell ref="F55:H55"/>
    <mergeCell ref="I55:J55"/>
    <mergeCell ref="K55:M55"/>
    <mergeCell ref="N55:P55"/>
    <mergeCell ref="Q55:Q56"/>
    <mergeCell ref="Q53:S54"/>
    <mergeCell ref="D54:E54"/>
    <mergeCell ref="F54:H54"/>
    <mergeCell ref="I54:J54"/>
    <mergeCell ref="K54:M54"/>
    <mergeCell ref="N54:P54"/>
    <mergeCell ref="D52:E52"/>
    <mergeCell ref="F52:H52"/>
    <mergeCell ref="I52:J52"/>
    <mergeCell ref="K52:M52"/>
    <mergeCell ref="N52:P52"/>
    <mergeCell ref="D53:E53"/>
    <mergeCell ref="F53:H53"/>
    <mergeCell ref="I53:J53"/>
    <mergeCell ref="K53:M53"/>
    <mergeCell ref="N53:P53"/>
    <mergeCell ref="K50:M50"/>
    <mergeCell ref="N50:P50"/>
    <mergeCell ref="D51:E51"/>
    <mergeCell ref="F51:H51"/>
    <mergeCell ref="I51:J51"/>
    <mergeCell ref="K51:M51"/>
    <mergeCell ref="N51:P51"/>
    <mergeCell ref="Q47:S52"/>
    <mergeCell ref="D48:E48"/>
    <mergeCell ref="F48:H48"/>
    <mergeCell ref="I48:J48"/>
    <mergeCell ref="K48:M48"/>
    <mergeCell ref="N48:P48"/>
    <mergeCell ref="D49:E49"/>
    <mergeCell ref="F49:H49"/>
    <mergeCell ref="I49:J49"/>
    <mergeCell ref="K49:M49"/>
    <mergeCell ref="B47:B58"/>
    <mergeCell ref="D47:E47"/>
    <mergeCell ref="F47:H47"/>
    <mergeCell ref="I47:J47"/>
    <mergeCell ref="K47:M47"/>
    <mergeCell ref="N47:P47"/>
    <mergeCell ref="N49:P49"/>
    <mergeCell ref="D50:E50"/>
    <mergeCell ref="F50:H50"/>
    <mergeCell ref="I50:J50"/>
    <mergeCell ref="R45:R46"/>
    <mergeCell ref="S45:S46"/>
    <mergeCell ref="D46:E46"/>
    <mergeCell ref="F46:H46"/>
    <mergeCell ref="I46:J46"/>
    <mergeCell ref="K46:M46"/>
    <mergeCell ref="N46:P46"/>
    <mergeCell ref="D45:E45"/>
    <mergeCell ref="F45:H45"/>
    <mergeCell ref="I45:J45"/>
    <mergeCell ref="K45:M45"/>
    <mergeCell ref="N45:P45"/>
    <mergeCell ref="Q45:Q46"/>
    <mergeCell ref="R43:R44"/>
    <mergeCell ref="S43:S44"/>
    <mergeCell ref="D44:E44"/>
    <mergeCell ref="F44:H44"/>
    <mergeCell ref="I44:J44"/>
    <mergeCell ref="K44:M44"/>
    <mergeCell ref="N44:P44"/>
    <mergeCell ref="D43:E43"/>
    <mergeCell ref="F43:H43"/>
    <mergeCell ref="I43:J43"/>
    <mergeCell ref="K43:M43"/>
    <mergeCell ref="N43:P43"/>
    <mergeCell ref="Q43:Q44"/>
    <mergeCell ref="Q41:S42"/>
    <mergeCell ref="D42:E42"/>
    <mergeCell ref="F42:H42"/>
    <mergeCell ref="I42:J42"/>
    <mergeCell ref="K42:M42"/>
    <mergeCell ref="N42:P42"/>
    <mergeCell ref="D40:E40"/>
    <mergeCell ref="F40:H40"/>
    <mergeCell ref="I40:J40"/>
    <mergeCell ref="K40:M40"/>
    <mergeCell ref="N40:P40"/>
    <mergeCell ref="D41:E41"/>
    <mergeCell ref="F41:H41"/>
    <mergeCell ref="I41:J41"/>
    <mergeCell ref="K41:M41"/>
    <mergeCell ref="N41:P41"/>
    <mergeCell ref="K38:M38"/>
    <mergeCell ref="N38:P38"/>
    <mergeCell ref="D39:E39"/>
    <mergeCell ref="F39:H39"/>
    <mergeCell ref="I39:J39"/>
    <mergeCell ref="K39:M39"/>
    <mergeCell ref="N39:P39"/>
    <mergeCell ref="Q35:S40"/>
    <mergeCell ref="D36:E36"/>
    <mergeCell ref="F36:H36"/>
    <mergeCell ref="I36:J36"/>
    <mergeCell ref="K36:M36"/>
    <mergeCell ref="N36:P36"/>
    <mergeCell ref="D37:E37"/>
    <mergeCell ref="F37:H37"/>
    <mergeCell ref="I37:J37"/>
    <mergeCell ref="K37:M37"/>
    <mergeCell ref="B35:B46"/>
    <mergeCell ref="D35:E35"/>
    <mergeCell ref="F35:H35"/>
    <mergeCell ref="I35:J35"/>
    <mergeCell ref="K35:M35"/>
    <mergeCell ref="N35:P35"/>
    <mergeCell ref="N37:P37"/>
    <mergeCell ref="D38:E38"/>
    <mergeCell ref="F38:H38"/>
    <mergeCell ref="I38:J38"/>
    <mergeCell ref="R33:R34"/>
    <mergeCell ref="S33:S34"/>
    <mergeCell ref="D34:E34"/>
    <mergeCell ref="F34:H34"/>
    <mergeCell ref="I34:J34"/>
    <mergeCell ref="K34:M34"/>
    <mergeCell ref="N34:P34"/>
    <mergeCell ref="D33:E33"/>
    <mergeCell ref="F33:H33"/>
    <mergeCell ref="I33:J33"/>
    <mergeCell ref="K33:M33"/>
    <mergeCell ref="N33:P33"/>
    <mergeCell ref="Q33:Q34"/>
    <mergeCell ref="R31:R32"/>
    <mergeCell ref="S31:S32"/>
    <mergeCell ref="D32:E32"/>
    <mergeCell ref="F32:H32"/>
    <mergeCell ref="I32:J32"/>
    <mergeCell ref="K32:M32"/>
    <mergeCell ref="N32:P32"/>
    <mergeCell ref="D31:E31"/>
    <mergeCell ref="F31:H31"/>
    <mergeCell ref="I31:J31"/>
    <mergeCell ref="K31:M31"/>
    <mergeCell ref="N31:P31"/>
    <mergeCell ref="Q31:Q32"/>
    <mergeCell ref="Q29:S30"/>
    <mergeCell ref="D30:E30"/>
    <mergeCell ref="F30:H30"/>
    <mergeCell ref="I30:J30"/>
    <mergeCell ref="K30:M30"/>
    <mergeCell ref="N30:P30"/>
    <mergeCell ref="D28:E28"/>
    <mergeCell ref="F28:H28"/>
    <mergeCell ref="I28:J28"/>
    <mergeCell ref="K28:M28"/>
    <mergeCell ref="N28:P28"/>
    <mergeCell ref="D29:E29"/>
    <mergeCell ref="F29:H29"/>
    <mergeCell ref="I29:J29"/>
    <mergeCell ref="K29:M29"/>
    <mergeCell ref="N29:P29"/>
    <mergeCell ref="K26:M26"/>
    <mergeCell ref="N26:P26"/>
    <mergeCell ref="D27:E27"/>
    <mergeCell ref="F27:H27"/>
    <mergeCell ref="I27:J27"/>
    <mergeCell ref="K27:M27"/>
    <mergeCell ref="N27:P27"/>
    <mergeCell ref="Q23:S28"/>
    <mergeCell ref="D24:E24"/>
    <mergeCell ref="F24:H24"/>
    <mergeCell ref="I24:J24"/>
    <mergeCell ref="K24:M24"/>
    <mergeCell ref="N24:P24"/>
    <mergeCell ref="D25:E25"/>
    <mergeCell ref="F25:H25"/>
    <mergeCell ref="I25:J25"/>
    <mergeCell ref="K25:M25"/>
    <mergeCell ref="B23:B34"/>
    <mergeCell ref="D23:E23"/>
    <mergeCell ref="F23:H23"/>
    <mergeCell ref="I23:J23"/>
    <mergeCell ref="K23:M23"/>
    <mergeCell ref="N23:P23"/>
    <mergeCell ref="N25:P25"/>
    <mergeCell ref="D26:E26"/>
    <mergeCell ref="F26:H26"/>
    <mergeCell ref="I26:J26"/>
    <mergeCell ref="R21:R22"/>
    <mergeCell ref="S21:S22"/>
    <mergeCell ref="D22:E22"/>
    <mergeCell ref="F22:H22"/>
    <mergeCell ref="I22:J22"/>
    <mergeCell ref="K22:M22"/>
    <mergeCell ref="N22:P22"/>
    <mergeCell ref="D21:E21"/>
    <mergeCell ref="F21:H21"/>
    <mergeCell ref="I21:J21"/>
    <mergeCell ref="K21:M21"/>
    <mergeCell ref="N21:P21"/>
    <mergeCell ref="Q21:Q22"/>
    <mergeCell ref="R19:R20"/>
    <mergeCell ref="S19:S20"/>
    <mergeCell ref="D20:E20"/>
    <mergeCell ref="F20:H20"/>
    <mergeCell ref="I20:J20"/>
    <mergeCell ref="K20:M20"/>
    <mergeCell ref="N20:P20"/>
    <mergeCell ref="D19:E19"/>
    <mergeCell ref="F19:H19"/>
    <mergeCell ref="I19:J19"/>
    <mergeCell ref="K19:M19"/>
    <mergeCell ref="N19:P19"/>
    <mergeCell ref="Q19:Q20"/>
    <mergeCell ref="Q17:S18"/>
    <mergeCell ref="D18:E18"/>
    <mergeCell ref="F18:H18"/>
    <mergeCell ref="I18:J18"/>
    <mergeCell ref="K18:M18"/>
    <mergeCell ref="N18:P18"/>
    <mergeCell ref="D16:E16"/>
    <mergeCell ref="F16:H16"/>
    <mergeCell ref="I16:J16"/>
    <mergeCell ref="K16:M16"/>
    <mergeCell ref="N16:P16"/>
    <mergeCell ref="D17:E17"/>
    <mergeCell ref="F17:H17"/>
    <mergeCell ref="I17:J17"/>
    <mergeCell ref="K17:M17"/>
    <mergeCell ref="N17:P17"/>
    <mergeCell ref="D14:E14"/>
    <mergeCell ref="F14:H14"/>
    <mergeCell ref="I14:J14"/>
    <mergeCell ref="K14:M14"/>
    <mergeCell ref="N14:P14"/>
    <mergeCell ref="D15:E15"/>
    <mergeCell ref="F15:H15"/>
    <mergeCell ref="I15:J15"/>
    <mergeCell ref="K15:M15"/>
    <mergeCell ref="N15:P15"/>
    <mergeCell ref="F12:H12"/>
    <mergeCell ref="I12:J12"/>
    <mergeCell ref="K12:M12"/>
    <mergeCell ref="N12:P12"/>
    <mergeCell ref="D13:E13"/>
    <mergeCell ref="F13:H13"/>
    <mergeCell ref="I13:J13"/>
    <mergeCell ref="K13:M13"/>
    <mergeCell ref="N13:P13"/>
    <mergeCell ref="N10:P10"/>
    <mergeCell ref="Q10:S10"/>
    <mergeCell ref="B11:B22"/>
    <mergeCell ref="D11:E11"/>
    <mergeCell ref="F11:H11"/>
    <mergeCell ref="I11:J11"/>
    <mergeCell ref="K11:M11"/>
    <mergeCell ref="N11:P11"/>
    <mergeCell ref="Q11:S16"/>
    <mergeCell ref="D12:E12"/>
    <mergeCell ref="C8:D8"/>
    <mergeCell ref="K8:L8"/>
    <mergeCell ref="D10:E10"/>
    <mergeCell ref="F10:H10"/>
    <mergeCell ref="I10:J10"/>
    <mergeCell ref="K10:M10"/>
    <mergeCell ref="B4:C4"/>
    <mergeCell ref="C6:D6"/>
    <mergeCell ref="F6:G6"/>
    <mergeCell ref="K6:L6"/>
    <mergeCell ref="C7:D7"/>
    <mergeCell ref="F7:G7"/>
    <mergeCell ref="K7:L7"/>
  </mergeCells>
  <printOptions horizontalCentered="1"/>
  <pageMargins left="0.5905511811023623" right="0.5905511811023623" top="0.7874015748031497" bottom="0.3937007874015748" header="0.5118110236220472" footer="0.5118110236220472"/>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2:H31"/>
  <sheetViews>
    <sheetView view="pageBreakPreview" zoomScale="75" zoomScaleSheetLayoutView="75" zoomScalePageLayoutView="0" workbookViewId="0" topLeftCell="A1">
      <selection activeCell="A10" sqref="A10:C10"/>
    </sheetView>
  </sheetViews>
  <sheetFormatPr defaultColWidth="9.00390625" defaultRowHeight="13.5"/>
  <cols>
    <col min="1" max="3" width="9.00390625" style="2" bestFit="1" customWidth="1"/>
    <col min="4" max="4" width="10.625" style="2" customWidth="1"/>
    <col min="5" max="7" width="9.00390625" style="2" bestFit="1" customWidth="1"/>
    <col min="8" max="8" width="10.75390625" style="2" customWidth="1"/>
    <col min="9" max="9" width="9.00390625" style="2" bestFit="1" customWidth="1"/>
    <col min="10" max="16384" width="9.00390625" style="2" customWidth="1"/>
  </cols>
  <sheetData>
    <row r="2" ht="14.25">
      <c r="A2" s="1" t="s">
        <v>2</v>
      </c>
    </row>
    <row r="3" ht="14.25">
      <c r="A3" s="2" t="s">
        <v>0</v>
      </c>
    </row>
    <row r="5" ht="14.25">
      <c r="H5" s="2" t="s">
        <v>8</v>
      </c>
    </row>
    <row r="6" spans="1:8" ht="24" customHeight="1">
      <c r="A6" s="343" t="s">
        <v>10</v>
      </c>
      <c r="B6" s="344"/>
      <c r="C6" s="344"/>
      <c r="D6" s="201" t="s">
        <v>5</v>
      </c>
      <c r="E6" s="343" t="s">
        <v>15</v>
      </c>
      <c r="F6" s="344"/>
      <c r="G6" s="345"/>
      <c r="H6" s="202" t="s">
        <v>5</v>
      </c>
    </row>
    <row r="7" spans="1:8" ht="24" customHeight="1">
      <c r="A7" s="346" t="s">
        <v>16</v>
      </c>
      <c r="B7" s="347"/>
      <c r="C7" s="347"/>
      <c r="D7" s="203"/>
      <c r="E7" s="346" t="s">
        <v>13</v>
      </c>
      <c r="F7" s="347"/>
      <c r="G7" s="348"/>
      <c r="H7" s="204"/>
    </row>
    <row r="8" spans="1:8" ht="24" customHeight="1">
      <c r="A8" s="349" t="s">
        <v>202</v>
      </c>
      <c r="B8" s="350"/>
      <c r="C8" s="350"/>
      <c r="D8" s="205">
        <v>2400</v>
      </c>
      <c r="E8" s="349" t="s">
        <v>31</v>
      </c>
      <c r="F8" s="350"/>
      <c r="G8" s="351"/>
      <c r="H8" s="206">
        <v>1700</v>
      </c>
    </row>
    <row r="9" spans="1:8" ht="24" customHeight="1">
      <c r="A9" s="349" t="s">
        <v>216</v>
      </c>
      <c r="B9" s="350"/>
      <c r="C9" s="350"/>
      <c r="D9" s="205">
        <v>1200</v>
      </c>
      <c r="E9" s="349" t="s">
        <v>11</v>
      </c>
      <c r="F9" s="350"/>
      <c r="G9" s="351"/>
      <c r="H9" s="206"/>
    </row>
    <row r="10" spans="1:8" ht="24" customHeight="1">
      <c r="A10" s="349" t="s">
        <v>217</v>
      </c>
      <c r="B10" s="350"/>
      <c r="C10" s="350"/>
      <c r="D10" s="205">
        <v>600</v>
      </c>
      <c r="E10" s="349"/>
      <c r="F10" s="350"/>
      <c r="G10" s="351"/>
      <c r="H10" s="206"/>
    </row>
    <row r="11" spans="1:8" ht="24" customHeight="1">
      <c r="A11" s="349" t="s">
        <v>190</v>
      </c>
      <c r="B11" s="350"/>
      <c r="C11" s="350"/>
      <c r="D11" s="205">
        <v>180</v>
      </c>
      <c r="E11" s="349" t="s">
        <v>32</v>
      </c>
      <c r="F11" s="350"/>
      <c r="G11" s="351"/>
      <c r="H11" s="206">
        <v>800</v>
      </c>
    </row>
    <row r="12" spans="1:8" ht="24" customHeight="1">
      <c r="A12" s="349" t="s">
        <v>218</v>
      </c>
      <c r="B12" s="350"/>
      <c r="C12" s="350"/>
      <c r="D12" s="205">
        <v>150</v>
      </c>
      <c r="E12" s="349" t="s">
        <v>137</v>
      </c>
      <c r="F12" s="350"/>
      <c r="G12" s="351"/>
      <c r="H12" s="206"/>
    </row>
    <row r="13" spans="1:8" ht="24" customHeight="1">
      <c r="A13" s="349" t="s">
        <v>219</v>
      </c>
      <c r="B13" s="350"/>
      <c r="C13" s="350"/>
      <c r="D13" s="205">
        <v>390</v>
      </c>
      <c r="E13" s="349"/>
      <c r="F13" s="350"/>
      <c r="G13" s="351"/>
      <c r="H13" s="206"/>
    </row>
    <row r="14" spans="1:8" ht="24" customHeight="1">
      <c r="A14" s="349" t="s">
        <v>79</v>
      </c>
      <c r="B14" s="350"/>
      <c r="C14" s="350"/>
      <c r="D14" s="205">
        <v>20</v>
      </c>
      <c r="E14" s="349"/>
      <c r="F14" s="350"/>
      <c r="G14" s="351"/>
      <c r="H14" s="206"/>
    </row>
    <row r="15" spans="1:8" ht="24" customHeight="1">
      <c r="A15" s="349"/>
      <c r="B15" s="350"/>
      <c r="C15" s="350"/>
      <c r="D15" s="205"/>
      <c r="E15" s="352" t="s">
        <v>18</v>
      </c>
      <c r="F15" s="353"/>
      <c r="G15" s="354"/>
      <c r="H15" s="12">
        <f>SUM(H8:H14)</f>
        <v>2500</v>
      </c>
    </row>
    <row r="16" spans="1:8" ht="24" customHeight="1">
      <c r="A16" s="349"/>
      <c r="B16" s="350"/>
      <c r="C16" s="350"/>
      <c r="D16" s="205"/>
      <c r="E16" s="346" t="s">
        <v>7</v>
      </c>
      <c r="F16" s="347"/>
      <c r="G16" s="348"/>
      <c r="H16" s="204"/>
    </row>
    <row r="17" spans="1:8" ht="24" customHeight="1">
      <c r="A17" s="352" t="s">
        <v>38</v>
      </c>
      <c r="B17" s="353"/>
      <c r="C17" s="353"/>
      <c r="D17" s="13">
        <f>SUM(D8:D16)</f>
        <v>4940</v>
      </c>
      <c r="E17" s="349"/>
      <c r="F17" s="350"/>
      <c r="G17" s="351"/>
      <c r="H17" s="206"/>
    </row>
    <row r="18" spans="1:8" ht="24" customHeight="1">
      <c r="A18" s="346" t="s">
        <v>39</v>
      </c>
      <c r="B18" s="347"/>
      <c r="C18" s="347"/>
      <c r="D18" s="207"/>
      <c r="E18" s="349" t="s">
        <v>220</v>
      </c>
      <c r="F18" s="350"/>
      <c r="G18" s="351"/>
      <c r="H18" s="206">
        <v>10000</v>
      </c>
    </row>
    <row r="19" spans="1:8" ht="24" customHeight="1">
      <c r="A19" s="349" t="s">
        <v>194</v>
      </c>
      <c r="B19" s="350"/>
      <c r="C19" s="350"/>
      <c r="D19" s="205">
        <v>800</v>
      </c>
      <c r="E19" s="349"/>
      <c r="F19" s="350"/>
      <c r="G19" s="351"/>
      <c r="H19" s="206"/>
    </row>
    <row r="20" spans="1:8" ht="24" customHeight="1">
      <c r="A20" s="355" t="s">
        <v>221</v>
      </c>
      <c r="B20" s="356"/>
      <c r="C20" s="357"/>
      <c r="D20" s="205"/>
      <c r="E20" s="349"/>
      <c r="F20" s="350"/>
      <c r="G20" s="351"/>
      <c r="H20" s="206"/>
    </row>
    <row r="21" spans="1:8" ht="24" customHeight="1">
      <c r="A21" s="349"/>
      <c r="B21" s="350"/>
      <c r="C21" s="350"/>
      <c r="D21" s="205"/>
      <c r="E21" s="349"/>
      <c r="F21" s="350"/>
      <c r="G21" s="351"/>
      <c r="H21" s="206"/>
    </row>
    <row r="22" spans="1:8" ht="24" customHeight="1">
      <c r="A22" s="349" t="s">
        <v>223</v>
      </c>
      <c r="B22" s="350"/>
      <c r="C22" s="350"/>
      <c r="D22" s="205">
        <v>3773</v>
      </c>
      <c r="E22" s="349"/>
      <c r="F22" s="350"/>
      <c r="G22" s="351"/>
      <c r="H22" s="206"/>
    </row>
    <row r="23" spans="1:8" ht="24" customHeight="1">
      <c r="A23" s="349" t="s">
        <v>98</v>
      </c>
      <c r="B23" s="350"/>
      <c r="C23" s="350"/>
      <c r="D23" s="205">
        <v>385</v>
      </c>
      <c r="E23" s="349"/>
      <c r="F23" s="350"/>
      <c r="G23" s="351"/>
      <c r="H23" s="206"/>
    </row>
    <row r="24" spans="1:8" ht="24" customHeight="1">
      <c r="A24" s="349" t="s">
        <v>224</v>
      </c>
      <c r="B24" s="350"/>
      <c r="C24" s="350"/>
      <c r="D24" s="205">
        <v>260</v>
      </c>
      <c r="E24" s="349"/>
      <c r="F24" s="350"/>
      <c r="G24" s="351"/>
      <c r="H24" s="206"/>
    </row>
    <row r="25" spans="1:8" ht="24" customHeight="1">
      <c r="A25" s="349" t="s">
        <v>52</v>
      </c>
      <c r="B25" s="350"/>
      <c r="C25" s="350"/>
      <c r="D25" s="205">
        <v>1560</v>
      </c>
      <c r="E25" s="349"/>
      <c r="F25" s="350"/>
      <c r="G25" s="351"/>
      <c r="H25" s="206"/>
    </row>
    <row r="26" spans="1:8" ht="24" customHeight="1">
      <c r="A26" s="349" t="s">
        <v>225</v>
      </c>
      <c r="B26" s="350"/>
      <c r="C26" s="350"/>
      <c r="D26" s="205">
        <v>782</v>
      </c>
      <c r="E26" s="349"/>
      <c r="F26" s="350"/>
      <c r="G26" s="351"/>
      <c r="H26" s="206"/>
    </row>
    <row r="27" spans="1:8" ht="24" customHeight="1">
      <c r="A27" s="349"/>
      <c r="B27" s="350"/>
      <c r="C27" s="350"/>
      <c r="D27" s="205"/>
      <c r="E27" s="349"/>
      <c r="F27" s="350"/>
      <c r="G27" s="351"/>
      <c r="H27" s="206"/>
    </row>
    <row r="28" spans="1:8" ht="24" customHeight="1">
      <c r="A28" s="349"/>
      <c r="B28" s="350"/>
      <c r="C28" s="350"/>
      <c r="D28" s="205"/>
      <c r="E28" s="349"/>
      <c r="F28" s="350"/>
      <c r="G28" s="351"/>
      <c r="H28" s="206"/>
    </row>
    <row r="29" spans="1:8" ht="24" customHeight="1">
      <c r="A29" s="349"/>
      <c r="B29" s="350"/>
      <c r="C29" s="350"/>
      <c r="D29" s="205"/>
      <c r="E29" s="349"/>
      <c r="F29" s="350"/>
      <c r="G29" s="351"/>
      <c r="H29" s="206"/>
    </row>
    <row r="30" spans="1:8" ht="24" customHeight="1">
      <c r="A30" s="358" t="s">
        <v>44</v>
      </c>
      <c r="B30" s="359"/>
      <c r="C30" s="359"/>
      <c r="D30" s="14">
        <f>SUM(D18:D29)</f>
        <v>7560</v>
      </c>
      <c r="E30" s="358" t="s">
        <v>45</v>
      </c>
      <c r="F30" s="359"/>
      <c r="G30" s="360"/>
      <c r="H30" s="15">
        <f>SUM(H16:H29)</f>
        <v>10000</v>
      </c>
    </row>
    <row r="31" spans="1:8" ht="24" customHeight="1">
      <c r="A31" s="361" t="s">
        <v>50</v>
      </c>
      <c r="B31" s="362"/>
      <c r="C31" s="362"/>
      <c r="D31" s="208">
        <f>D17+D30</f>
        <v>12500</v>
      </c>
      <c r="E31" s="361" t="s">
        <v>51</v>
      </c>
      <c r="F31" s="362"/>
      <c r="G31" s="363"/>
      <c r="H31" s="17">
        <f>H15+H30</f>
        <v>12500</v>
      </c>
    </row>
  </sheetData>
  <sheetProtection/>
  <mergeCells count="52">
    <mergeCell ref="A30:C30"/>
    <mergeCell ref="E30:G30"/>
    <mergeCell ref="A31:C31"/>
    <mergeCell ref="E31:G31"/>
    <mergeCell ref="A27:C27"/>
    <mergeCell ref="E27:G27"/>
    <mergeCell ref="A28:C28"/>
    <mergeCell ref="E28:G28"/>
    <mergeCell ref="A29:C29"/>
    <mergeCell ref="E29:G29"/>
    <mergeCell ref="A24:C24"/>
    <mergeCell ref="E24:G24"/>
    <mergeCell ref="A25:C25"/>
    <mergeCell ref="E25:G25"/>
    <mergeCell ref="A26:C26"/>
    <mergeCell ref="E26:G26"/>
    <mergeCell ref="A21:C21"/>
    <mergeCell ref="E21:G21"/>
    <mergeCell ref="A22:C22"/>
    <mergeCell ref="E22:G22"/>
    <mergeCell ref="A23:C23"/>
    <mergeCell ref="E23:G23"/>
    <mergeCell ref="A18:C18"/>
    <mergeCell ref="E18:G18"/>
    <mergeCell ref="A19:C19"/>
    <mergeCell ref="E19:G19"/>
    <mergeCell ref="A20:C20"/>
    <mergeCell ref="E20:G20"/>
    <mergeCell ref="A15:C15"/>
    <mergeCell ref="E15:G15"/>
    <mergeCell ref="A16:C16"/>
    <mergeCell ref="E16:G16"/>
    <mergeCell ref="A17:C17"/>
    <mergeCell ref="E17:G17"/>
    <mergeCell ref="A12:C12"/>
    <mergeCell ref="E12:G12"/>
    <mergeCell ref="A13:C13"/>
    <mergeCell ref="E13:G13"/>
    <mergeCell ref="A14:C14"/>
    <mergeCell ref="E14:G14"/>
    <mergeCell ref="A9:C9"/>
    <mergeCell ref="E9:G9"/>
    <mergeCell ref="A10:C10"/>
    <mergeCell ref="E10:G10"/>
    <mergeCell ref="A11:C11"/>
    <mergeCell ref="E11:G11"/>
    <mergeCell ref="A6:C6"/>
    <mergeCell ref="E6:G6"/>
    <mergeCell ref="A7:C7"/>
    <mergeCell ref="E7:G7"/>
    <mergeCell ref="A8:C8"/>
    <mergeCell ref="E8:G8"/>
  </mergeCell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9"/>
  <sheetViews>
    <sheetView view="pageBreakPreview" zoomScale="130" zoomScaleSheetLayoutView="130" zoomScalePageLayoutView="0" workbookViewId="0" topLeftCell="A10">
      <selection activeCell="C31" sqref="C31"/>
    </sheetView>
  </sheetViews>
  <sheetFormatPr defaultColWidth="9.00390625" defaultRowHeight="13.5"/>
  <cols>
    <col min="1" max="1" width="8.375" style="1" customWidth="1"/>
    <col min="2" max="2" width="8.50390625" style="1" customWidth="1"/>
    <col min="3" max="15" width="4.875" style="1" customWidth="1"/>
    <col min="16" max="16" width="9.00390625" style="1" bestFit="1" customWidth="1"/>
    <col min="17" max="16384" width="9.00390625" style="1" customWidth="1"/>
  </cols>
  <sheetData>
    <row r="2" ht="14.25">
      <c r="A2" s="1" t="s">
        <v>6</v>
      </c>
    </row>
    <row r="3" ht="14.25">
      <c r="O3" s="20" t="s">
        <v>8</v>
      </c>
    </row>
    <row r="4" spans="1:15" ht="16.5" customHeight="1">
      <c r="A4" s="63"/>
      <c r="B4" s="64"/>
      <c r="C4" s="209" t="s">
        <v>226</v>
      </c>
      <c r="D4" s="209" t="s">
        <v>228</v>
      </c>
      <c r="E4" s="209" t="s">
        <v>222</v>
      </c>
      <c r="F4" s="209" t="s">
        <v>229</v>
      </c>
      <c r="G4" s="209" t="s">
        <v>230</v>
      </c>
      <c r="H4" s="209" t="s">
        <v>232</v>
      </c>
      <c r="I4" s="209" t="s">
        <v>120</v>
      </c>
      <c r="J4" s="209" t="s">
        <v>233</v>
      </c>
      <c r="K4" s="209" t="s">
        <v>234</v>
      </c>
      <c r="L4" s="209" t="s">
        <v>236</v>
      </c>
      <c r="M4" s="209" t="s">
        <v>237</v>
      </c>
      <c r="N4" s="209" t="s">
        <v>238</v>
      </c>
      <c r="O4" s="210" t="s">
        <v>56</v>
      </c>
    </row>
    <row r="5" spans="1:15" ht="16.5" customHeight="1">
      <c r="A5" s="63" t="s">
        <v>30</v>
      </c>
      <c r="B5" s="64"/>
      <c r="C5" s="211">
        <v>1600</v>
      </c>
      <c r="D5" s="211">
        <v>1600</v>
      </c>
      <c r="E5" s="211">
        <v>1800</v>
      </c>
      <c r="F5" s="211">
        <v>1800</v>
      </c>
      <c r="G5" s="211">
        <v>2000</v>
      </c>
      <c r="H5" s="211">
        <v>2000</v>
      </c>
      <c r="I5" s="211">
        <v>2000</v>
      </c>
      <c r="J5" s="211">
        <v>2000</v>
      </c>
      <c r="K5" s="211">
        <v>2200</v>
      </c>
      <c r="L5" s="211">
        <v>2200</v>
      </c>
      <c r="M5" s="211">
        <v>2400</v>
      </c>
      <c r="N5" s="211">
        <v>2400</v>
      </c>
      <c r="O5" s="211">
        <f aca="true" t="shared" si="0" ref="O5:O14">SUM(C5:N5)</f>
        <v>24000</v>
      </c>
    </row>
    <row r="6" spans="1:15" ht="16.5" customHeight="1">
      <c r="A6" s="63" t="s">
        <v>82</v>
      </c>
      <c r="B6" s="64"/>
      <c r="C6" s="211">
        <v>640</v>
      </c>
      <c r="D6" s="211">
        <v>640</v>
      </c>
      <c r="E6" s="211">
        <v>720</v>
      </c>
      <c r="F6" s="211">
        <v>720</v>
      </c>
      <c r="G6" s="211">
        <v>800</v>
      </c>
      <c r="H6" s="211">
        <v>800</v>
      </c>
      <c r="I6" s="211">
        <v>800</v>
      </c>
      <c r="J6" s="211">
        <v>800</v>
      </c>
      <c r="K6" s="211">
        <v>880</v>
      </c>
      <c r="L6" s="211">
        <v>880</v>
      </c>
      <c r="M6" s="211">
        <v>960</v>
      </c>
      <c r="N6" s="211">
        <v>960</v>
      </c>
      <c r="O6" s="211">
        <f t="shared" si="0"/>
        <v>9600</v>
      </c>
    </row>
    <row r="7" spans="1:15" ht="16.5" customHeight="1">
      <c r="A7" s="44"/>
      <c r="B7" s="212" t="s">
        <v>69</v>
      </c>
      <c r="C7" s="213">
        <v>400</v>
      </c>
      <c r="D7" s="213">
        <v>400</v>
      </c>
      <c r="E7" s="213">
        <v>400</v>
      </c>
      <c r="F7" s="213">
        <v>400</v>
      </c>
      <c r="G7" s="213">
        <v>400</v>
      </c>
      <c r="H7" s="213">
        <v>400</v>
      </c>
      <c r="I7" s="213">
        <v>400</v>
      </c>
      <c r="J7" s="213">
        <v>400</v>
      </c>
      <c r="K7" s="213">
        <v>400</v>
      </c>
      <c r="L7" s="213">
        <v>400</v>
      </c>
      <c r="M7" s="213">
        <v>400</v>
      </c>
      <c r="N7" s="213">
        <v>400</v>
      </c>
      <c r="O7" s="213">
        <f t="shared" si="0"/>
        <v>4800</v>
      </c>
    </row>
    <row r="8" spans="1:15" ht="16.5" customHeight="1">
      <c r="A8" s="30"/>
      <c r="B8" s="214" t="s">
        <v>57</v>
      </c>
      <c r="C8" s="215">
        <v>200</v>
      </c>
      <c r="D8" s="215">
        <v>200</v>
      </c>
      <c r="E8" s="215">
        <v>200</v>
      </c>
      <c r="F8" s="215">
        <v>200</v>
      </c>
      <c r="G8" s="215">
        <v>200</v>
      </c>
      <c r="H8" s="215">
        <v>200</v>
      </c>
      <c r="I8" s="215">
        <v>200</v>
      </c>
      <c r="J8" s="215">
        <v>200</v>
      </c>
      <c r="K8" s="215">
        <v>200</v>
      </c>
      <c r="L8" s="215">
        <v>200</v>
      </c>
      <c r="M8" s="215">
        <v>200</v>
      </c>
      <c r="N8" s="215">
        <v>200</v>
      </c>
      <c r="O8" s="215">
        <f t="shared" si="0"/>
        <v>2400</v>
      </c>
    </row>
    <row r="9" spans="1:15" ht="16.5" customHeight="1">
      <c r="A9" s="30"/>
      <c r="B9" s="214" t="s">
        <v>72</v>
      </c>
      <c r="C9" s="215">
        <v>60</v>
      </c>
      <c r="D9" s="215">
        <v>60</v>
      </c>
      <c r="E9" s="215">
        <v>60</v>
      </c>
      <c r="F9" s="215">
        <v>60</v>
      </c>
      <c r="G9" s="215">
        <v>60</v>
      </c>
      <c r="H9" s="215">
        <v>60</v>
      </c>
      <c r="I9" s="215">
        <v>60</v>
      </c>
      <c r="J9" s="215">
        <v>60</v>
      </c>
      <c r="K9" s="215">
        <v>60</v>
      </c>
      <c r="L9" s="215">
        <v>60</v>
      </c>
      <c r="M9" s="215">
        <v>60</v>
      </c>
      <c r="N9" s="215">
        <v>60</v>
      </c>
      <c r="O9" s="215">
        <f t="shared" si="0"/>
        <v>720</v>
      </c>
    </row>
    <row r="10" spans="1:15" ht="16.5" customHeight="1">
      <c r="A10" s="30"/>
      <c r="B10" s="214" t="s">
        <v>64</v>
      </c>
      <c r="C10" s="215">
        <v>50</v>
      </c>
      <c r="D10" s="215">
        <v>50</v>
      </c>
      <c r="E10" s="215">
        <v>50</v>
      </c>
      <c r="F10" s="215">
        <v>50</v>
      </c>
      <c r="G10" s="215">
        <v>50</v>
      </c>
      <c r="H10" s="215">
        <v>50</v>
      </c>
      <c r="I10" s="215">
        <v>50</v>
      </c>
      <c r="J10" s="215">
        <v>50</v>
      </c>
      <c r="K10" s="215">
        <v>50</v>
      </c>
      <c r="L10" s="215">
        <v>50</v>
      </c>
      <c r="M10" s="215">
        <v>50</v>
      </c>
      <c r="N10" s="215">
        <v>50</v>
      </c>
      <c r="O10" s="215">
        <f t="shared" si="0"/>
        <v>600</v>
      </c>
    </row>
    <row r="11" spans="1:15" ht="16.5" customHeight="1">
      <c r="A11" s="30" t="s">
        <v>74</v>
      </c>
      <c r="B11" s="214" t="s">
        <v>54</v>
      </c>
      <c r="C11" s="215"/>
      <c r="D11" s="215"/>
      <c r="E11" s="215"/>
      <c r="F11" s="215"/>
      <c r="G11" s="215"/>
      <c r="H11" s="215"/>
      <c r="I11" s="215"/>
      <c r="J11" s="215"/>
      <c r="K11" s="215"/>
      <c r="L11" s="215"/>
      <c r="M11" s="215"/>
      <c r="N11" s="215"/>
      <c r="O11" s="215">
        <f t="shared" si="0"/>
        <v>0</v>
      </c>
    </row>
    <row r="12" spans="1:15" ht="16.5" customHeight="1">
      <c r="A12" s="30"/>
      <c r="B12" s="214" t="s">
        <v>235</v>
      </c>
      <c r="C12" s="215">
        <v>130</v>
      </c>
      <c r="D12" s="215">
        <v>130</v>
      </c>
      <c r="E12" s="215">
        <v>130</v>
      </c>
      <c r="F12" s="215">
        <v>130</v>
      </c>
      <c r="G12" s="215">
        <v>130</v>
      </c>
      <c r="H12" s="215">
        <v>130</v>
      </c>
      <c r="I12" s="215">
        <v>130</v>
      </c>
      <c r="J12" s="215">
        <v>130</v>
      </c>
      <c r="K12" s="215">
        <v>130</v>
      </c>
      <c r="L12" s="215">
        <v>130</v>
      </c>
      <c r="M12" s="215">
        <v>130</v>
      </c>
      <c r="N12" s="215">
        <v>130</v>
      </c>
      <c r="O12" s="215">
        <f t="shared" si="0"/>
        <v>1560</v>
      </c>
    </row>
    <row r="13" spans="1:15" ht="16.5" customHeight="1">
      <c r="A13" s="30"/>
      <c r="B13" s="214" t="s">
        <v>65</v>
      </c>
      <c r="C13" s="215">
        <v>20</v>
      </c>
      <c r="D13" s="215"/>
      <c r="E13" s="215"/>
      <c r="F13" s="215"/>
      <c r="G13" s="215"/>
      <c r="H13" s="215"/>
      <c r="I13" s="215"/>
      <c r="J13" s="215"/>
      <c r="K13" s="215"/>
      <c r="L13" s="215"/>
      <c r="M13" s="215"/>
      <c r="N13" s="215"/>
      <c r="O13" s="215">
        <f t="shared" si="0"/>
        <v>20</v>
      </c>
    </row>
    <row r="14" spans="1:15" ht="16.5" customHeight="1">
      <c r="A14" s="30"/>
      <c r="B14" s="214" t="s">
        <v>36</v>
      </c>
      <c r="C14" s="215"/>
      <c r="D14" s="215"/>
      <c r="E14" s="215"/>
      <c r="F14" s="215"/>
      <c r="G14" s="215"/>
      <c r="H14" s="215"/>
      <c r="I14" s="215"/>
      <c r="J14" s="215"/>
      <c r="K14" s="215"/>
      <c r="L14" s="215"/>
      <c r="M14" s="215"/>
      <c r="N14" s="215"/>
      <c r="O14" s="215">
        <f t="shared" si="0"/>
        <v>0</v>
      </c>
    </row>
    <row r="15" spans="1:15" ht="16.5" customHeight="1">
      <c r="A15" s="30"/>
      <c r="B15" s="214"/>
      <c r="C15" s="215"/>
      <c r="D15" s="215"/>
      <c r="E15" s="215"/>
      <c r="F15" s="215"/>
      <c r="G15" s="215"/>
      <c r="H15" s="215"/>
      <c r="I15" s="215"/>
      <c r="J15" s="215"/>
      <c r="K15" s="215"/>
      <c r="L15" s="215"/>
      <c r="M15" s="215"/>
      <c r="N15" s="215"/>
      <c r="O15" s="215"/>
    </row>
    <row r="16" spans="1:15" ht="14.25" customHeight="1">
      <c r="A16" s="30"/>
      <c r="B16" s="54" t="s">
        <v>81</v>
      </c>
      <c r="C16" s="215"/>
      <c r="D16" s="215"/>
      <c r="E16" s="215"/>
      <c r="F16" s="215"/>
      <c r="G16" s="215"/>
      <c r="H16" s="215"/>
      <c r="I16" s="215"/>
      <c r="J16" s="215"/>
      <c r="K16" s="215"/>
      <c r="L16" s="215"/>
      <c r="M16" s="215"/>
      <c r="N16" s="215"/>
      <c r="O16" s="215"/>
    </row>
    <row r="17" spans="1:15" ht="14.25" customHeight="1">
      <c r="A17" s="30"/>
      <c r="B17" s="216" t="s">
        <v>91</v>
      </c>
      <c r="C17" s="217">
        <v>800</v>
      </c>
      <c r="D17" s="217"/>
      <c r="E17" s="217"/>
      <c r="F17" s="217"/>
      <c r="G17" s="217"/>
      <c r="H17" s="217"/>
      <c r="I17" s="217"/>
      <c r="J17" s="217"/>
      <c r="K17" s="217"/>
      <c r="L17" s="217"/>
      <c r="M17" s="217"/>
      <c r="N17" s="217"/>
      <c r="O17" s="215">
        <f>SUM(C17:N17)</f>
        <v>800</v>
      </c>
    </row>
    <row r="18" spans="1:15" ht="14.25" customHeight="1">
      <c r="A18" s="30"/>
      <c r="B18" s="216" t="s">
        <v>239</v>
      </c>
      <c r="C18" s="217">
        <v>3773</v>
      </c>
      <c r="D18" s="217"/>
      <c r="E18" s="217"/>
      <c r="F18" s="217"/>
      <c r="G18" s="217"/>
      <c r="H18" s="217"/>
      <c r="I18" s="217"/>
      <c r="J18" s="217"/>
      <c r="K18" s="217"/>
      <c r="L18" s="217"/>
      <c r="M18" s="217"/>
      <c r="N18" s="217"/>
      <c r="O18" s="215">
        <f>SUM(C18:N18)</f>
        <v>3773</v>
      </c>
    </row>
    <row r="19" spans="1:15" ht="16.5" customHeight="1">
      <c r="A19" s="30"/>
      <c r="B19" s="55" t="s">
        <v>78</v>
      </c>
      <c r="C19" s="217">
        <v>645</v>
      </c>
      <c r="D19" s="217"/>
      <c r="E19" s="217"/>
      <c r="F19" s="217"/>
      <c r="G19" s="217"/>
      <c r="H19" s="217"/>
      <c r="I19" s="217"/>
      <c r="J19" s="217"/>
      <c r="K19" s="217"/>
      <c r="L19" s="217"/>
      <c r="M19" s="217"/>
      <c r="N19" s="217"/>
      <c r="O19" s="215">
        <f>SUM(C19:N19)</f>
        <v>645</v>
      </c>
    </row>
    <row r="20" spans="1:15" ht="16.5" customHeight="1">
      <c r="A20" s="30"/>
      <c r="B20" s="55" t="s">
        <v>52</v>
      </c>
      <c r="C20" s="217">
        <v>1560</v>
      </c>
      <c r="D20" s="217"/>
      <c r="E20" s="217"/>
      <c r="F20" s="217"/>
      <c r="G20" s="217"/>
      <c r="H20" s="217"/>
      <c r="I20" s="217"/>
      <c r="J20" s="217"/>
      <c r="K20" s="217"/>
      <c r="L20" s="217"/>
      <c r="M20" s="217"/>
      <c r="N20" s="217"/>
      <c r="O20" s="215">
        <f>SUM(C20:N20)</f>
        <v>1560</v>
      </c>
    </row>
    <row r="21" spans="1:15" ht="16.5" customHeight="1">
      <c r="A21" s="30"/>
      <c r="B21" s="68" t="s">
        <v>84</v>
      </c>
      <c r="C21" s="218">
        <v>782</v>
      </c>
      <c r="D21" s="218"/>
      <c r="E21" s="218"/>
      <c r="F21" s="218"/>
      <c r="G21" s="218"/>
      <c r="H21" s="218"/>
      <c r="I21" s="218"/>
      <c r="J21" s="218"/>
      <c r="K21" s="218"/>
      <c r="L21" s="218"/>
      <c r="M21" s="218"/>
      <c r="N21" s="218"/>
      <c r="O21" s="218">
        <f>SUM(C21:N21)</f>
        <v>782</v>
      </c>
    </row>
    <row r="22" spans="1:15" ht="16.5" customHeight="1">
      <c r="A22" s="58"/>
      <c r="B22" s="59" t="s">
        <v>62</v>
      </c>
      <c r="C22" s="219">
        <f aca="true" t="shared" si="1" ref="C22:O22">SUM(C7:C21)</f>
        <v>8420</v>
      </c>
      <c r="D22" s="219">
        <f t="shared" si="1"/>
        <v>840</v>
      </c>
      <c r="E22" s="219">
        <f t="shared" si="1"/>
        <v>840</v>
      </c>
      <c r="F22" s="219">
        <f t="shared" si="1"/>
        <v>840</v>
      </c>
      <c r="G22" s="219">
        <f t="shared" si="1"/>
        <v>840</v>
      </c>
      <c r="H22" s="219">
        <f t="shared" si="1"/>
        <v>840</v>
      </c>
      <c r="I22" s="219">
        <f t="shared" si="1"/>
        <v>840</v>
      </c>
      <c r="J22" s="219">
        <f t="shared" si="1"/>
        <v>840</v>
      </c>
      <c r="K22" s="219">
        <f t="shared" si="1"/>
        <v>840</v>
      </c>
      <c r="L22" s="219">
        <f t="shared" si="1"/>
        <v>840</v>
      </c>
      <c r="M22" s="219">
        <f t="shared" si="1"/>
        <v>840</v>
      </c>
      <c r="N22" s="219">
        <f t="shared" si="1"/>
        <v>840</v>
      </c>
      <c r="O22" s="219">
        <f t="shared" si="1"/>
        <v>17660</v>
      </c>
    </row>
    <row r="23" spans="1:15" ht="16.5" customHeight="1">
      <c r="A23" s="63" t="s">
        <v>99</v>
      </c>
      <c r="B23" s="64"/>
      <c r="C23" s="211">
        <f aca="true" t="shared" si="2" ref="C23:O23">C5-C6-C22</f>
        <v>-7460</v>
      </c>
      <c r="D23" s="211">
        <f t="shared" si="2"/>
        <v>120</v>
      </c>
      <c r="E23" s="211">
        <f t="shared" si="2"/>
        <v>240</v>
      </c>
      <c r="F23" s="211">
        <f t="shared" si="2"/>
        <v>240</v>
      </c>
      <c r="G23" s="211">
        <f t="shared" si="2"/>
        <v>360</v>
      </c>
      <c r="H23" s="211">
        <f t="shared" si="2"/>
        <v>360</v>
      </c>
      <c r="I23" s="211">
        <f t="shared" si="2"/>
        <v>360</v>
      </c>
      <c r="J23" s="211">
        <f t="shared" si="2"/>
        <v>360</v>
      </c>
      <c r="K23" s="211">
        <f t="shared" si="2"/>
        <v>480</v>
      </c>
      <c r="L23" s="211">
        <f t="shared" si="2"/>
        <v>480</v>
      </c>
      <c r="M23" s="211">
        <f t="shared" si="2"/>
        <v>600</v>
      </c>
      <c r="N23" s="211">
        <f t="shared" si="2"/>
        <v>600</v>
      </c>
      <c r="O23" s="211">
        <f t="shared" si="2"/>
        <v>-3260</v>
      </c>
    </row>
    <row r="24" spans="1:15" ht="16.5" customHeight="1">
      <c r="A24" s="65"/>
      <c r="B24" s="66" t="s">
        <v>77</v>
      </c>
      <c r="C24" s="220">
        <v>0</v>
      </c>
      <c r="D24" s="220">
        <v>0</v>
      </c>
      <c r="E24" s="220">
        <v>0</v>
      </c>
      <c r="F24" s="220">
        <v>0</v>
      </c>
      <c r="G24" s="220">
        <v>0</v>
      </c>
      <c r="H24" s="220">
        <v>0</v>
      </c>
      <c r="I24" s="220">
        <v>0</v>
      </c>
      <c r="J24" s="220">
        <v>0</v>
      </c>
      <c r="K24" s="220">
        <v>0</v>
      </c>
      <c r="L24" s="220">
        <v>0</v>
      </c>
      <c r="M24" s="220">
        <v>0</v>
      </c>
      <c r="N24" s="220">
        <v>0</v>
      </c>
      <c r="O24" s="220">
        <f>SUM(C24:N24)</f>
        <v>0</v>
      </c>
    </row>
    <row r="25" spans="1:15" ht="16.5" customHeight="1">
      <c r="A25" s="30" t="s">
        <v>86</v>
      </c>
      <c r="B25" s="68" t="s">
        <v>191</v>
      </c>
      <c r="C25" s="218">
        <v>19.17</v>
      </c>
      <c r="D25" s="218">
        <v>19.17</v>
      </c>
      <c r="E25" s="218">
        <v>19.17</v>
      </c>
      <c r="F25" s="218">
        <v>19.17</v>
      </c>
      <c r="G25" s="218">
        <v>19.17</v>
      </c>
      <c r="H25" s="218">
        <v>19.17</v>
      </c>
      <c r="I25" s="218">
        <v>19.17</v>
      </c>
      <c r="J25" s="218">
        <v>19.17</v>
      </c>
      <c r="K25" s="218">
        <v>19.17</v>
      </c>
      <c r="L25" s="218">
        <v>19.17</v>
      </c>
      <c r="M25" s="218">
        <v>19.17</v>
      </c>
      <c r="N25" s="218">
        <v>19.17</v>
      </c>
      <c r="O25" s="218">
        <f>SUM(C25:N25)</f>
        <v>230.04000000000008</v>
      </c>
    </row>
    <row r="26" spans="1:15" ht="16.5" customHeight="1">
      <c r="A26" s="58"/>
      <c r="B26" s="59" t="s">
        <v>24</v>
      </c>
      <c r="C26" s="219">
        <f aca="true" t="shared" si="3" ref="C26:O26">SUM(C24:C25)</f>
        <v>19.17</v>
      </c>
      <c r="D26" s="219">
        <f t="shared" si="3"/>
        <v>19.17</v>
      </c>
      <c r="E26" s="219">
        <f t="shared" si="3"/>
        <v>19.17</v>
      </c>
      <c r="F26" s="219">
        <f t="shared" si="3"/>
        <v>19.17</v>
      </c>
      <c r="G26" s="219">
        <f t="shared" si="3"/>
        <v>19.17</v>
      </c>
      <c r="H26" s="219">
        <f t="shared" si="3"/>
        <v>19.17</v>
      </c>
      <c r="I26" s="219">
        <f t="shared" si="3"/>
        <v>19.17</v>
      </c>
      <c r="J26" s="219">
        <f t="shared" si="3"/>
        <v>19.17</v>
      </c>
      <c r="K26" s="219">
        <f t="shared" si="3"/>
        <v>19.17</v>
      </c>
      <c r="L26" s="219">
        <f t="shared" si="3"/>
        <v>19.17</v>
      </c>
      <c r="M26" s="219">
        <f t="shared" si="3"/>
        <v>19.17</v>
      </c>
      <c r="N26" s="219">
        <f t="shared" si="3"/>
        <v>19.17</v>
      </c>
      <c r="O26" s="219">
        <f t="shared" si="3"/>
        <v>230.04000000000008</v>
      </c>
    </row>
    <row r="27" spans="1:15" ht="16.5" customHeight="1">
      <c r="A27" s="63" t="s">
        <v>88</v>
      </c>
      <c r="B27" s="64"/>
      <c r="C27" s="211">
        <f aca="true" t="shared" si="4" ref="C27:O27">C23-C26</f>
        <v>-7479.17</v>
      </c>
      <c r="D27" s="211">
        <f t="shared" si="4"/>
        <v>100.83</v>
      </c>
      <c r="E27" s="211">
        <f t="shared" si="4"/>
        <v>220.82999999999998</v>
      </c>
      <c r="F27" s="211">
        <f t="shared" si="4"/>
        <v>220.82999999999998</v>
      </c>
      <c r="G27" s="211">
        <f t="shared" si="4"/>
        <v>340.83</v>
      </c>
      <c r="H27" s="211">
        <f t="shared" si="4"/>
        <v>340.83</v>
      </c>
      <c r="I27" s="211">
        <f t="shared" si="4"/>
        <v>340.83</v>
      </c>
      <c r="J27" s="211">
        <f t="shared" si="4"/>
        <v>340.83</v>
      </c>
      <c r="K27" s="211">
        <f t="shared" si="4"/>
        <v>460.83</v>
      </c>
      <c r="L27" s="211">
        <f t="shared" si="4"/>
        <v>460.83</v>
      </c>
      <c r="M27" s="211">
        <f t="shared" si="4"/>
        <v>580.83</v>
      </c>
      <c r="N27" s="211">
        <f t="shared" si="4"/>
        <v>580.83</v>
      </c>
      <c r="O27" s="211">
        <f t="shared" si="4"/>
        <v>-3490.04</v>
      </c>
    </row>
    <row r="28" ht="16.5" customHeight="1">
      <c r="N28" s="19"/>
    </row>
    <row r="29" spans="1:14" ht="16.5" customHeight="1">
      <c r="A29" s="72"/>
      <c r="B29" s="73"/>
      <c r="C29" s="23" t="s">
        <v>110</v>
      </c>
      <c r="D29" s="23" t="s">
        <v>240</v>
      </c>
      <c r="E29" s="23" t="s">
        <v>206</v>
      </c>
      <c r="F29" s="23" t="s">
        <v>241</v>
      </c>
      <c r="G29" s="23" t="s">
        <v>242</v>
      </c>
      <c r="H29" s="23" t="s">
        <v>243</v>
      </c>
      <c r="I29" s="23" t="s">
        <v>244</v>
      </c>
      <c r="J29" s="23" t="s">
        <v>245</v>
      </c>
      <c r="K29" s="23" t="s">
        <v>41</v>
      </c>
      <c r="L29" s="23" t="s">
        <v>246</v>
      </c>
      <c r="M29" s="23" t="s">
        <v>247</v>
      </c>
      <c r="N29" s="23" t="s">
        <v>248</v>
      </c>
    </row>
    <row r="30" spans="1:14" ht="16.5" customHeight="1">
      <c r="A30" s="251" t="s">
        <v>4</v>
      </c>
      <c r="B30" s="251"/>
      <c r="C30" s="74">
        <f>C31+C27</f>
        <v>5020.83</v>
      </c>
      <c r="D30" s="75">
        <f aca="true" t="shared" si="5" ref="D30:N30">C30+D27</f>
        <v>5121.66</v>
      </c>
      <c r="E30" s="75">
        <f t="shared" si="5"/>
        <v>5342.49</v>
      </c>
      <c r="F30" s="75">
        <f t="shared" si="5"/>
        <v>5563.32</v>
      </c>
      <c r="G30" s="75">
        <f t="shared" si="5"/>
        <v>5904.15</v>
      </c>
      <c r="H30" s="75">
        <f t="shared" si="5"/>
        <v>6244.98</v>
      </c>
      <c r="I30" s="75">
        <f t="shared" si="5"/>
        <v>6585.8099999999995</v>
      </c>
      <c r="J30" s="75">
        <f t="shared" si="5"/>
        <v>6926.639999999999</v>
      </c>
      <c r="K30" s="75">
        <f t="shared" si="5"/>
        <v>7387.469999999999</v>
      </c>
      <c r="L30" s="75">
        <f t="shared" si="5"/>
        <v>7848.299999999999</v>
      </c>
      <c r="M30" s="75">
        <f t="shared" si="5"/>
        <v>8429.13</v>
      </c>
      <c r="N30" s="75">
        <f t="shared" si="5"/>
        <v>9009.96</v>
      </c>
    </row>
    <row r="31" spans="2:14" ht="16.5" customHeight="1">
      <c r="B31" s="70" t="s">
        <v>21</v>
      </c>
      <c r="C31" s="76">
        <v>12500</v>
      </c>
      <c r="N31" s="19"/>
    </row>
    <row r="32" ht="19.5" customHeight="1"/>
    <row r="33" ht="20.25" customHeight="1">
      <c r="A33" s="1" t="s">
        <v>47</v>
      </c>
    </row>
    <row r="34" spans="1:15" ht="20.25" customHeight="1">
      <c r="A34" s="80" t="s">
        <v>1</v>
      </c>
      <c r="B34" s="80"/>
      <c r="C34" s="80" t="s">
        <v>249</v>
      </c>
      <c r="D34" s="80"/>
      <c r="E34" s="80"/>
      <c r="F34" s="80"/>
      <c r="G34" s="80"/>
      <c r="H34" s="80"/>
      <c r="I34" s="80"/>
      <c r="J34" s="80"/>
      <c r="K34" s="80"/>
      <c r="L34" s="80"/>
      <c r="M34" s="80"/>
      <c r="N34" s="80"/>
      <c r="O34" s="80"/>
    </row>
    <row r="35" spans="1:15" ht="20.25" customHeight="1">
      <c r="A35" s="80"/>
      <c r="B35" s="80"/>
      <c r="C35" s="80" t="s">
        <v>231</v>
      </c>
      <c r="D35" s="80"/>
      <c r="E35" s="80"/>
      <c r="F35" s="80"/>
      <c r="G35" s="80"/>
      <c r="H35" s="80" t="s">
        <v>151</v>
      </c>
      <c r="I35" s="80"/>
      <c r="J35" s="80"/>
      <c r="K35" s="80"/>
      <c r="L35" s="80"/>
      <c r="M35" s="80"/>
      <c r="N35" s="80"/>
      <c r="O35" s="80"/>
    </row>
    <row r="36" spans="1:15" ht="20.25" customHeight="1">
      <c r="A36" s="80"/>
      <c r="B36" s="80"/>
      <c r="C36" s="80"/>
      <c r="D36" s="80"/>
      <c r="E36" s="80"/>
      <c r="F36" s="80"/>
      <c r="G36" s="80"/>
      <c r="H36" s="80" t="s">
        <v>102</v>
      </c>
      <c r="I36" s="80"/>
      <c r="J36" s="80"/>
      <c r="K36" s="80"/>
      <c r="L36" s="80"/>
      <c r="M36" s="80"/>
      <c r="N36" s="80"/>
      <c r="O36" s="80"/>
    </row>
    <row r="37" spans="1:15" ht="20.25" customHeight="1">
      <c r="A37" s="80"/>
      <c r="B37" s="80"/>
      <c r="C37" s="80"/>
      <c r="D37" s="80"/>
      <c r="E37" s="80"/>
      <c r="F37" s="80"/>
      <c r="G37" s="80"/>
      <c r="H37" s="80"/>
      <c r="I37" s="80"/>
      <c r="J37" s="80"/>
      <c r="K37" s="80"/>
      <c r="L37" s="80"/>
      <c r="M37" s="80"/>
      <c r="N37" s="80"/>
      <c r="O37" s="80"/>
    </row>
    <row r="38" spans="1:15" ht="20.25" customHeight="1">
      <c r="A38" s="80" t="s">
        <v>92</v>
      </c>
      <c r="B38" s="80"/>
      <c r="C38" s="80" t="s">
        <v>179</v>
      </c>
      <c r="D38" s="80"/>
      <c r="E38" s="80"/>
      <c r="F38" s="80"/>
      <c r="G38" s="80"/>
      <c r="H38" s="80"/>
      <c r="I38" s="80"/>
      <c r="J38" s="80"/>
      <c r="K38" s="80"/>
      <c r="L38" s="80"/>
      <c r="M38" s="80"/>
      <c r="N38" s="80"/>
      <c r="O38" s="80"/>
    </row>
    <row r="39" spans="1:15" ht="20.25" customHeight="1">
      <c r="A39" s="80"/>
      <c r="B39" s="80"/>
      <c r="C39" s="80"/>
      <c r="D39" s="80" t="s">
        <v>250</v>
      </c>
      <c r="E39" s="80"/>
      <c r="F39" s="80"/>
      <c r="G39" s="80"/>
      <c r="H39" s="80"/>
      <c r="I39" s="80"/>
      <c r="J39" s="80"/>
      <c r="K39" s="80"/>
      <c r="L39" s="80"/>
      <c r="M39" s="80"/>
      <c r="N39" s="80"/>
      <c r="O39" s="80"/>
    </row>
    <row r="40" spans="1:15" ht="20.25" customHeight="1">
      <c r="A40" s="80"/>
      <c r="B40" s="80"/>
      <c r="C40" s="80"/>
      <c r="D40" s="80"/>
      <c r="E40" s="80"/>
      <c r="F40" s="80"/>
      <c r="G40" s="80"/>
      <c r="H40" s="80"/>
      <c r="I40" s="80"/>
      <c r="J40" s="80"/>
      <c r="K40" s="80"/>
      <c r="L40" s="80"/>
      <c r="M40" s="80"/>
      <c r="N40" s="80"/>
      <c r="O40" s="80"/>
    </row>
    <row r="41" spans="1:15" ht="20.25" customHeight="1">
      <c r="A41" s="80" t="s">
        <v>251</v>
      </c>
      <c r="B41" s="80"/>
      <c r="C41" s="80" t="s">
        <v>252</v>
      </c>
      <c r="D41" s="80"/>
      <c r="E41" s="80"/>
      <c r="F41" s="80"/>
      <c r="G41" s="80"/>
      <c r="H41" s="80"/>
      <c r="I41" s="80"/>
      <c r="J41" s="80"/>
      <c r="K41" s="80"/>
      <c r="L41" s="80"/>
      <c r="M41" s="80"/>
      <c r="N41" s="80"/>
      <c r="O41" s="80"/>
    </row>
    <row r="42" spans="1:15" ht="20.25" customHeight="1">
      <c r="A42" s="80"/>
      <c r="B42" s="80"/>
      <c r="C42" s="80" t="s">
        <v>204</v>
      </c>
      <c r="D42" s="80"/>
      <c r="E42" s="80"/>
      <c r="F42" s="80"/>
      <c r="G42" s="80"/>
      <c r="H42" s="80"/>
      <c r="I42" s="80"/>
      <c r="J42" s="80"/>
      <c r="K42" s="80"/>
      <c r="L42" s="80"/>
      <c r="M42" s="80"/>
      <c r="N42" s="80"/>
      <c r="O42" s="80"/>
    </row>
    <row r="43" spans="1:15" ht="20.25" customHeight="1">
      <c r="A43" s="80"/>
      <c r="B43" s="80"/>
      <c r="C43" s="80" t="s">
        <v>253</v>
      </c>
      <c r="D43" s="80"/>
      <c r="E43" s="80"/>
      <c r="F43" s="80"/>
      <c r="G43" s="80"/>
      <c r="H43" s="80"/>
      <c r="I43" s="80"/>
      <c r="J43" s="80"/>
      <c r="K43" s="80"/>
      <c r="L43" s="80"/>
      <c r="M43" s="80"/>
      <c r="N43" s="80"/>
      <c r="O43" s="80"/>
    </row>
    <row r="44" spans="1:15" ht="20.25" customHeight="1">
      <c r="A44" s="80"/>
      <c r="B44" s="80"/>
      <c r="C44" s="80" t="s">
        <v>254</v>
      </c>
      <c r="D44" s="80"/>
      <c r="E44" s="80"/>
      <c r="F44" s="80"/>
      <c r="G44" s="80"/>
      <c r="H44" s="80"/>
      <c r="I44" s="80"/>
      <c r="J44" s="80"/>
      <c r="K44" s="80"/>
      <c r="L44" s="80"/>
      <c r="M44" s="80"/>
      <c r="N44" s="80"/>
      <c r="O44" s="80"/>
    </row>
    <row r="45" spans="1:15" ht="20.25" customHeight="1">
      <c r="A45" s="80"/>
      <c r="B45" s="80"/>
      <c r="C45" s="80" t="s">
        <v>255</v>
      </c>
      <c r="D45" s="80"/>
      <c r="E45" s="80"/>
      <c r="F45" s="80"/>
      <c r="G45" s="80"/>
      <c r="H45" s="80"/>
      <c r="I45" s="80"/>
      <c r="J45" s="80"/>
      <c r="K45" s="80"/>
      <c r="L45" s="80"/>
      <c r="M45" s="80"/>
      <c r="N45" s="80"/>
      <c r="O45" s="80"/>
    </row>
    <row r="46" spans="1:15" ht="20.25" customHeight="1">
      <c r="A46" s="80"/>
      <c r="B46" s="80"/>
      <c r="C46" s="80" t="s">
        <v>146</v>
      </c>
      <c r="D46" s="80"/>
      <c r="E46" s="80"/>
      <c r="F46" s="80"/>
      <c r="G46" s="80"/>
      <c r="H46" s="80"/>
      <c r="I46" s="80"/>
      <c r="J46" s="80"/>
      <c r="K46" s="80"/>
      <c r="L46" s="80"/>
      <c r="M46" s="80"/>
      <c r="N46" s="80"/>
      <c r="O46" s="80"/>
    </row>
    <row r="47" spans="1:15" ht="20.25" customHeight="1">
      <c r="A47" s="80"/>
      <c r="B47" s="80"/>
      <c r="C47" s="80" t="s">
        <v>257</v>
      </c>
      <c r="D47" s="80"/>
      <c r="E47" s="80"/>
      <c r="F47" s="80"/>
      <c r="G47" s="80"/>
      <c r="H47" s="80"/>
      <c r="I47" s="80"/>
      <c r="J47" s="80"/>
      <c r="K47" s="80"/>
      <c r="L47" s="80"/>
      <c r="M47" s="80"/>
      <c r="N47" s="80"/>
      <c r="O47" s="80"/>
    </row>
    <row r="48" spans="1:15" ht="20.25" customHeight="1">
      <c r="A48" s="80"/>
      <c r="B48" s="80"/>
      <c r="C48" s="80"/>
      <c r="D48" s="80"/>
      <c r="E48" s="80"/>
      <c r="F48" s="80"/>
      <c r="G48" s="80"/>
      <c r="H48" s="80"/>
      <c r="I48" s="80"/>
      <c r="J48" s="80"/>
      <c r="K48" s="80"/>
      <c r="L48" s="80"/>
      <c r="M48" s="80"/>
      <c r="N48" s="80"/>
      <c r="O48" s="80"/>
    </row>
    <row r="49" spans="1:15" ht="20.25" customHeight="1">
      <c r="A49" s="1" t="s">
        <v>33</v>
      </c>
      <c r="C49" s="1" t="s">
        <v>73</v>
      </c>
      <c r="D49" s="80"/>
      <c r="E49" s="80"/>
      <c r="F49" s="80"/>
      <c r="G49" s="80"/>
      <c r="H49" s="80"/>
      <c r="I49" s="80"/>
      <c r="J49" s="80"/>
      <c r="K49" s="80"/>
      <c r="L49" s="80"/>
      <c r="M49" s="80"/>
      <c r="N49" s="80"/>
      <c r="O49" s="80"/>
    </row>
    <row r="50" ht="20.25" customHeight="1"/>
  </sheetData>
  <sheetProtection/>
  <mergeCells count="1">
    <mergeCell ref="A30:B30"/>
  </mergeCells>
  <printOptions/>
  <pageMargins left="0.7480314960629921" right="0.7480314960629921" top="0.5905511811023623" bottom="0"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J38"/>
  <sheetViews>
    <sheetView view="pageBreakPreview" zoomScaleSheetLayoutView="100" zoomScalePageLayoutView="0" workbookViewId="0" topLeftCell="A1">
      <selection activeCell="A10" sqref="A10:C10"/>
    </sheetView>
  </sheetViews>
  <sheetFormatPr defaultColWidth="9.00390625" defaultRowHeight="13.5"/>
  <cols>
    <col min="1" max="1" width="5.625" style="1" customWidth="1"/>
    <col min="2" max="5" width="9.00390625" style="1" bestFit="1" customWidth="1"/>
    <col min="6" max="6" width="5.625" style="1" customWidth="1"/>
    <col min="7" max="9" width="9.00390625" style="1" bestFit="1" customWidth="1"/>
    <col min="10" max="10" width="7.875" style="1" customWidth="1"/>
    <col min="11" max="11" width="9.00390625" style="1" bestFit="1" customWidth="1"/>
    <col min="12" max="16384" width="9.00390625" style="1" customWidth="1"/>
  </cols>
  <sheetData>
    <row r="1" ht="20.25" customHeight="1"/>
    <row r="2" ht="20.25" customHeight="1">
      <c r="A2" s="1" t="s">
        <v>93</v>
      </c>
    </row>
    <row r="3" ht="20.25" customHeight="1"/>
    <row r="4" spans="1:9" ht="20.25" customHeight="1">
      <c r="A4" s="1" t="s">
        <v>9</v>
      </c>
      <c r="D4" s="20" t="s">
        <v>8</v>
      </c>
      <c r="F4" s="1" t="s">
        <v>94</v>
      </c>
      <c r="I4" s="20" t="s">
        <v>8</v>
      </c>
    </row>
    <row r="5" spans="2:9" ht="18.75" customHeight="1">
      <c r="B5" s="63" t="s">
        <v>30</v>
      </c>
      <c r="C5" s="64"/>
      <c r="D5" s="211">
        <v>26400</v>
      </c>
      <c r="G5" s="63" t="s">
        <v>30</v>
      </c>
      <c r="H5" s="64"/>
      <c r="I5" s="211">
        <v>28800</v>
      </c>
    </row>
    <row r="6" spans="2:9" ht="18.75" customHeight="1">
      <c r="B6" s="63" t="s">
        <v>82</v>
      </c>
      <c r="C6" s="64"/>
      <c r="D6" s="211">
        <v>10560</v>
      </c>
      <c r="G6" s="63" t="s">
        <v>82</v>
      </c>
      <c r="H6" s="64"/>
      <c r="I6" s="211">
        <v>11520</v>
      </c>
    </row>
    <row r="7" spans="2:9" ht="18.75" customHeight="1">
      <c r="B7" s="65"/>
      <c r="C7" s="212" t="s">
        <v>69</v>
      </c>
      <c r="D7" s="213">
        <v>4800</v>
      </c>
      <c r="G7" s="65"/>
      <c r="H7" s="212" t="s">
        <v>69</v>
      </c>
      <c r="I7" s="213">
        <v>6000</v>
      </c>
    </row>
    <row r="8" spans="2:9" ht="18.75" customHeight="1">
      <c r="B8" s="30"/>
      <c r="C8" s="214" t="s">
        <v>57</v>
      </c>
      <c r="D8" s="215">
        <v>2400</v>
      </c>
      <c r="G8" s="30"/>
      <c r="H8" s="214" t="s">
        <v>57</v>
      </c>
      <c r="I8" s="215">
        <v>2400</v>
      </c>
    </row>
    <row r="9" spans="2:9" ht="18.75" customHeight="1">
      <c r="B9" s="30"/>
      <c r="C9" s="214" t="s">
        <v>72</v>
      </c>
      <c r="D9" s="215">
        <v>840</v>
      </c>
      <c r="G9" s="30"/>
      <c r="H9" s="214" t="s">
        <v>72</v>
      </c>
      <c r="I9" s="215">
        <v>900</v>
      </c>
    </row>
    <row r="10" spans="2:9" ht="18.75" customHeight="1">
      <c r="B10" s="30"/>
      <c r="C10" s="214" t="s">
        <v>64</v>
      </c>
      <c r="D10" s="215">
        <v>720</v>
      </c>
      <c r="G10" s="30"/>
      <c r="H10" s="214" t="s">
        <v>64</v>
      </c>
      <c r="I10" s="215">
        <v>780</v>
      </c>
    </row>
    <row r="11" spans="2:9" ht="18.75" customHeight="1">
      <c r="B11" s="30" t="s">
        <v>74</v>
      </c>
      <c r="C11" s="214" t="s">
        <v>54</v>
      </c>
      <c r="D11" s="215"/>
      <c r="G11" s="30" t="s">
        <v>74</v>
      </c>
      <c r="H11" s="214" t="s">
        <v>54</v>
      </c>
      <c r="I11" s="215"/>
    </row>
    <row r="12" spans="2:9" ht="18.75" customHeight="1">
      <c r="B12" s="30"/>
      <c r="C12" s="214" t="s">
        <v>235</v>
      </c>
      <c r="D12" s="215">
        <v>1560</v>
      </c>
      <c r="G12" s="30"/>
      <c r="H12" s="214" t="s">
        <v>235</v>
      </c>
      <c r="I12" s="215">
        <v>1560</v>
      </c>
    </row>
    <row r="13" spans="2:9" ht="18.75" customHeight="1">
      <c r="B13" s="30"/>
      <c r="C13" s="214" t="s">
        <v>75</v>
      </c>
      <c r="D13" s="215"/>
      <c r="G13" s="30"/>
      <c r="H13" s="214" t="s">
        <v>75</v>
      </c>
      <c r="I13" s="215"/>
    </row>
    <row r="14" spans="2:9" ht="18.75" customHeight="1">
      <c r="B14" s="30"/>
      <c r="C14" s="252" t="s">
        <v>97</v>
      </c>
      <c r="D14" s="253"/>
      <c r="G14" s="30"/>
      <c r="H14" s="252" t="s">
        <v>97</v>
      </c>
      <c r="I14" s="253"/>
    </row>
    <row r="15" spans="2:9" ht="18.75" customHeight="1">
      <c r="B15" s="30"/>
      <c r="C15" s="50" t="s">
        <v>258</v>
      </c>
      <c r="D15" s="215"/>
      <c r="G15" s="30"/>
      <c r="H15" s="50" t="s">
        <v>258</v>
      </c>
      <c r="I15" s="215"/>
    </row>
    <row r="16" spans="2:9" ht="18.75" customHeight="1">
      <c r="B16" s="30"/>
      <c r="C16" s="68"/>
      <c r="D16" s="218"/>
      <c r="G16" s="30"/>
      <c r="H16" s="68"/>
      <c r="I16" s="218"/>
    </row>
    <row r="17" spans="2:9" ht="18.75" customHeight="1">
      <c r="B17" s="58"/>
      <c r="C17" s="59" t="s">
        <v>62</v>
      </c>
      <c r="D17" s="219">
        <f>SUM(D7:D16)</f>
        <v>10320</v>
      </c>
      <c r="G17" s="58"/>
      <c r="H17" s="59" t="s">
        <v>62</v>
      </c>
      <c r="I17" s="219">
        <f>SUM(I7:I16)</f>
        <v>11640</v>
      </c>
    </row>
    <row r="18" spans="2:9" ht="18.75" customHeight="1">
      <c r="B18" s="63" t="s">
        <v>99</v>
      </c>
      <c r="C18" s="64"/>
      <c r="D18" s="211">
        <f>D5-D6-D17</f>
        <v>5520</v>
      </c>
      <c r="G18" s="63" t="s">
        <v>99</v>
      </c>
      <c r="H18" s="64"/>
      <c r="I18" s="211">
        <f>I5-I6-I17</f>
        <v>5640</v>
      </c>
    </row>
    <row r="19" spans="2:9" ht="18.75" customHeight="1">
      <c r="B19" s="65"/>
      <c r="C19" s="212" t="s">
        <v>77</v>
      </c>
      <c r="D19" s="213">
        <v>1667</v>
      </c>
      <c r="G19" s="65"/>
      <c r="H19" s="212" t="s">
        <v>77</v>
      </c>
      <c r="I19" s="213">
        <v>1667</v>
      </c>
    </row>
    <row r="20" spans="2:9" ht="18.75" customHeight="1">
      <c r="B20" s="30" t="s">
        <v>86</v>
      </c>
      <c r="C20" s="68" t="s">
        <v>191</v>
      </c>
      <c r="D20" s="218">
        <v>212</v>
      </c>
      <c r="G20" s="30" t="s">
        <v>86</v>
      </c>
      <c r="H20" s="68" t="s">
        <v>191</v>
      </c>
      <c r="I20" s="218">
        <v>174</v>
      </c>
    </row>
    <row r="21" spans="2:9" ht="18.75" customHeight="1">
      <c r="B21" s="58"/>
      <c r="C21" s="59" t="s">
        <v>24</v>
      </c>
      <c r="D21" s="219">
        <f>SUM(D19:D20)</f>
        <v>1879</v>
      </c>
      <c r="G21" s="58"/>
      <c r="H21" s="59" t="s">
        <v>24</v>
      </c>
      <c r="I21" s="219">
        <f>SUM(I19:I20)</f>
        <v>1841</v>
      </c>
    </row>
    <row r="22" spans="2:9" ht="18.75" customHeight="1">
      <c r="B22" s="63" t="s">
        <v>88</v>
      </c>
      <c r="C22" s="64"/>
      <c r="D22" s="211">
        <f>D18-D21</f>
        <v>3641</v>
      </c>
      <c r="G22" s="63" t="s">
        <v>88</v>
      </c>
      <c r="H22" s="64"/>
      <c r="I22" s="211">
        <f>I18-I21</f>
        <v>3799</v>
      </c>
    </row>
    <row r="23" spans="2:9" ht="18.75" customHeight="1">
      <c r="B23" s="254" t="s">
        <v>17</v>
      </c>
      <c r="C23" s="255"/>
      <c r="D23" s="79">
        <f>'例(様式2)'!N30+D22</f>
        <v>12650.96</v>
      </c>
      <c r="G23" s="254" t="s">
        <v>17</v>
      </c>
      <c r="H23" s="255"/>
      <c r="I23" s="79">
        <f>D23+I22</f>
        <v>16449.96</v>
      </c>
    </row>
    <row r="24" ht="18.75" customHeight="1"/>
    <row r="25" ht="20.25" customHeight="1"/>
    <row r="26" spans="1:6" ht="20.25" customHeight="1">
      <c r="A26" s="1" t="s">
        <v>100</v>
      </c>
      <c r="F26" s="1" t="s">
        <v>101</v>
      </c>
    </row>
    <row r="27" spans="1:10" ht="20.25" customHeight="1">
      <c r="A27" s="80" t="s">
        <v>259</v>
      </c>
      <c r="B27" s="80"/>
      <c r="C27" s="80"/>
      <c r="D27" s="80"/>
      <c r="E27" s="80"/>
      <c r="F27" s="80" t="s">
        <v>260</v>
      </c>
      <c r="G27" s="80"/>
      <c r="H27" s="80"/>
      <c r="I27" s="80"/>
      <c r="J27" s="80"/>
    </row>
    <row r="28" spans="1:10" ht="20.25" customHeight="1">
      <c r="A28" s="80"/>
      <c r="B28" s="80" t="s">
        <v>261</v>
      </c>
      <c r="C28" s="80"/>
      <c r="D28" s="80"/>
      <c r="E28" s="80"/>
      <c r="F28" s="80"/>
      <c r="G28" s="80" t="s">
        <v>122</v>
      </c>
      <c r="H28" s="80"/>
      <c r="I28" s="80"/>
      <c r="J28" s="80"/>
    </row>
    <row r="29" spans="1:10" ht="20.25" customHeight="1">
      <c r="A29" s="80"/>
      <c r="B29" s="80"/>
      <c r="C29" s="80"/>
      <c r="D29" s="80"/>
      <c r="E29" s="80"/>
      <c r="F29" s="80"/>
      <c r="G29" s="80"/>
      <c r="H29" s="80"/>
      <c r="I29" s="80"/>
      <c r="J29" s="80"/>
    </row>
    <row r="30" spans="1:10" ht="20.25" customHeight="1">
      <c r="A30" s="80" t="s">
        <v>68</v>
      </c>
      <c r="B30" s="80"/>
      <c r="C30" s="80"/>
      <c r="D30" s="80"/>
      <c r="E30" s="80"/>
      <c r="F30" s="80" t="s">
        <v>83</v>
      </c>
      <c r="G30" s="80"/>
      <c r="H30" s="80"/>
      <c r="I30" s="80"/>
      <c r="J30" s="80"/>
    </row>
    <row r="31" spans="1:10" ht="20.25" customHeight="1">
      <c r="A31" s="80"/>
      <c r="B31" s="80" t="s">
        <v>262</v>
      </c>
      <c r="C31" s="80"/>
      <c r="D31" s="80"/>
      <c r="E31" s="80"/>
      <c r="F31" s="80"/>
      <c r="G31" s="80" t="s">
        <v>87</v>
      </c>
      <c r="H31" s="80"/>
      <c r="I31" s="80"/>
      <c r="J31" s="80"/>
    </row>
    <row r="32" spans="1:10" ht="20.25" customHeight="1">
      <c r="A32" s="80"/>
      <c r="B32" s="80" t="s">
        <v>263</v>
      </c>
      <c r="C32" s="80"/>
      <c r="D32" s="80"/>
      <c r="E32" s="80"/>
      <c r="F32" s="80"/>
      <c r="G32" s="80" t="s">
        <v>136</v>
      </c>
      <c r="H32" s="80"/>
      <c r="I32" s="80"/>
      <c r="J32" s="80"/>
    </row>
    <row r="33" spans="1:10" ht="20.25" customHeight="1">
      <c r="A33" s="80"/>
      <c r="B33" s="80" t="s">
        <v>264</v>
      </c>
      <c r="C33" s="80"/>
      <c r="D33" s="80"/>
      <c r="E33" s="80"/>
      <c r="F33" s="80"/>
      <c r="G33" s="80" t="s">
        <v>183</v>
      </c>
      <c r="H33" s="80"/>
      <c r="I33" s="80"/>
      <c r="J33" s="80"/>
    </row>
    <row r="34" spans="1:10" ht="20.25" customHeight="1">
      <c r="A34" s="80"/>
      <c r="B34" s="80"/>
      <c r="C34" s="80"/>
      <c r="D34" s="80"/>
      <c r="E34" s="80"/>
      <c r="F34" s="80"/>
      <c r="G34" s="80" t="s">
        <v>130</v>
      </c>
      <c r="H34" s="80"/>
      <c r="I34" s="80"/>
      <c r="J34" s="80"/>
    </row>
    <row r="35" spans="1:10" ht="20.25" customHeight="1">
      <c r="A35" s="80"/>
      <c r="B35" s="80"/>
      <c r="C35" s="80"/>
      <c r="D35" s="80"/>
      <c r="E35" s="80"/>
      <c r="F35" s="80"/>
      <c r="G35" s="80" t="s">
        <v>265</v>
      </c>
      <c r="H35" s="80"/>
      <c r="I35" s="80"/>
      <c r="J35" s="80"/>
    </row>
    <row r="36" spans="1:10" ht="20.25" customHeight="1">
      <c r="A36" s="80"/>
      <c r="B36" s="80"/>
      <c r="C36" s="80"/>
      <c r="D36" s="80"/>
      <c r="E36" s="80"/>
      <c r="F36" s="80"/>
      <c r="G36" s="80"/>
      <c r="H36" s="80"/>
      <c r="I36" s="80"/>
      <c r="J36" s="80"/>
    </row>
    <row r="37" spans="1:10" ht="20.25" customHeight="1">
      <c r="A37" s="1" t="s">
        <v>103</v>
      </c>
      <c r="B37" s="80"/>
      <c r="C37" s="80"/>
      <c r="D37" s="80"/>
      <c r="E37" s="80"/>
      <c r="F37" s="1" t="s">
        <v>103</v>
      </c>
      <c r="G37" s="80"/>
      <c r="H37" s="80"/>
      <c r="I37" s="80"/>
      <c r="J37" s="80"/>
    </row>
    <row r="38" spans="1:10" ht="20.25" customHeight="1">
      <c r="A38" s="80"/>
      <c r="B38" s="80"/>
      <c r="C38" s="80"/>
      <c r="D38" s="80"/>
      <c r="E38" s="80"/>
      <c r="F38" s="80"/>
      <c r="G38" s="80"/>
      <c r="H38" s="80"/>
      <c r="I38" s="80"/>
      <c r="J38" s="80"/>
    </row>
    <row r="39" ht="20.25" customHeight="1"/>
    <row r="40" ht="20.25" customHeight="1"/>
  </sheetData>
  <sheetProtection/>
  <mergeCells count="4">
    <mergeCell ref="C14:D14"/>
    <mergeCell ref="H14:I14"/>
    <mergeCell ref="B23:C23"/>
    <mergeCell ref="G23:H23"/>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kiyokawa</dc:creator>
  <cp:keywords/>
  <dc:description/>
  <cp:lastModifiedBy>22PC-126</cp:lastModifiedBy>
  <cp:lastPrinted>2017-08-16T01:23:03Z</cp:lastPrinted>
  <dcterms:created xsi:type="dcterms:W3CDTF">2004-04-07T04:05:00Z</dcterms:created>
  <dcterms:modified xsi:type="dcterms:W3CDTF">2023-07-27T01:28:16Z</dcterms:modified>
  <cp:category/>
  <cp:version/>
  <cp:contentType/>
  <cp:contentStatus/>
</cp:coreProperties>
</file>