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現況一覧表" sheetId="1" r:id="rId1"/>
  </sheets>
  <definedNames/>
  <calcPr fullCalcOnLoad="1"/>
</workbook>
</file>

<file path=xl/sharedStrings.xml><?xml version="1.0" encoding="utf-8"?>
<sst xmlns="http://schemas.openxmlformats.org/spreadsheetml/2006/main" count="143" uniqueCount="80">
  <si>
    <t>地　　域　森林計画</t>
  </si>
  <si>
    <t>森林　施業　計画</t>
  </si>
  <si>
    <t>台帳　整理　番号</t>
  </si>
  <si>
    <t>管　理　主　体</t>
  </si>
  <si>
    <t>種　類　及　び　区　分</t>
  </si>
  <si>
    <t>奥　地　その他　別</t>
  </si>
  <si>
    <t>延　長　　Ａ(ｍ)</t>
  </si>
  <si>
    <t>面　積(Ｂ)(ha)</t>
  </si>
  <si>
    <t>利　用　区　域</t>
  </si>
  <si>
    <t>摘　　要</t>
  </si>
  <si>
    <t>楚久雨志川</t>
  </si>
  <si>
    <t>源河支線</t>
  </si>
  <si>
    <t>嘉陽山田</t>
  </si>
  <si>
    <t xml:space="preserve"> 汀間村後329</t>
  </si>
  <si>
    <t xml:space="preserve"> 嘉陽比嘉原874</t>
  </si>
  <si>
    <t xml:space="preserve"> 天仁屋前原732</t>
  </si>
  <si>
    <t xml:space="preserve"> 真喜屋上里1722</t>
  </si>
  <si>
    <t xml:space="preserve"> 名護雨志川5606</t>
  </si>
  <si>
    <t xml:space="preserve"> 源河杣山2534-1</t>
  </si>
  <si>
    <t xml:space="preserve"> 嘉陽山田原732-1</t>
  </si>
  <si>
    <t>名護市</t>
  </si>
  <si>
    <t>自動車道</t>
  </si>
  <si>
    <t>その他</t>
  </si>
  <si>
    <t>位　　　　置</t>
  </si>
  <si>
    <t>路 線 名</t>
  </si>
  <si>
    <t>林道網 記　入 番　号</t>
  </si>
  <si>
    <t>1,520m市道へ用途変更</t>
  </si>
  <si>
    <t>H2.3.15 農林第2037号</t>
  </si>
  <si>
    <t>林　　道　　台　　帳</t>
  </si>
  <si>
    <t>現　況　一　覧　表</t>
  </si>
  <si>
    <t>（第１号様式）</t>
  </si>
  <si>
    <t>沖　縄　県</t>
  </si>
  <si>
    <t>名　護　市</t>
  </si>
  <si>
    <t>〃</t>
  </si>
  <si>
    <t>〃</t>
  </si>
  <si>
    <t>〃</t>
  </si>
  <si>
    <t>〃</t>
  </si>
  <si>
    <t>〃</t>
  </si>
  <si>
    <t>〃</t>
  </si>
  <si>
    <t>〃</t>
  </si>
  <si>
    <t>平成９年度全線完了　　　　　(3,548.2m)整備済ｍ以下切捨て　　　　　　　760m他の事業で整備済</t>
  </si>
  <si>
    <t>平成11年度市の施工分完了(1,236.5m)整備済ｍ以下切捨て　　　　　　　　残ダム側で施工する</t>
  </si>
  <si>
    <t>平成５年度全線完了　　　　　　　　　　　(3,771.7m)整備済ｍ以下切捨て</t>
  </si>
  <si>
    <t>平成11年度全線完了　　　　　　　　　　　　　(4,614.9m)整備済ｍ以下切捨て</t>
  </si>
  <si>
    <t>※（　）はアスファルト舗装延長　　　※ 林道延長は小数点1位以下四拾五入</t>
  </si>
  <si>
    <t>全幅員　(ｍ)</t>
  </si>
  <si>
    <t>蓄　積　(㎥)</t>
  </si>
  <si>
    <t>密  度   (m/ha)      Ａ/Ｂ</t>
  </si>
  <si>
    <t>一定要件の該当有無</t>
  </si>
  <si>
    <t>有</t>
  </si>
  <si>
    <t>無</t>
  </si>
  <si>
    <t>番　　越</t>
  </si>
  <si>
    <t>真 喜 屋</t>
  </si>
  <si>
    <t>底 仁 屋</t>
  </si>
  <si>
    <t>ハ サ マ</t>
  </si>
  <si>
    <t>名 護 岳</t>
  </si>
  <si>
    <t>汀　　間</t>
  </si>
  <si>
    <t>仲 尾 次</t>
  </si>
  <si>
    <t>瀬　　嵩</t>
  </si>
  <si>
    <t xml:space="preserve"> 瀬嵩新田原353-1</t>
  </si>
  <si>
    <t xml:space="preserve"> 仲尾次川之上394-2</t>
  </si>
  <si>
    <t xml:space="preserve"> 雨志川原5606-24</t>
  </si>
  <si>
    <t xml:space="preserve"> 大川大股127-14</t>
  </si>
  <si>
    <t>※ 一定要件林道（林道幅員が4m以上で起点と終点が別の道路と接続している道路）</t>
  </si>
  <si>
    <t>平成15年度全線完了
既設林道152mを作業路に編入</t>
  </si>
  <si>
    <t>奥地</t>
  </si>
  <si>
    <t xml:space="preserve"> 稲嶺大久備利1326</t>
  </si>
  <si>
    <t>稲　　嶺</t>
  </si>
  <si>
    <t>金　　川</t>
  </si>
  <si>
    <t>振慶名仲嵩原428-1</t>
  </si>
  <si>
    <t>無</t>
  </si>
  <si>
    <t>延長620.0ｍにて事業完了</t>
  </si>
  <si>
    <t>平成24年度全体計画の変更協議</t>
  </si>
  <si>
    <t>羽地大川</t>
  </si>
  <si>
    <t>川上～田井等</t>
  </si>
  <si>
    <t>自動車道
２級</t>
  </si>
  <si>
    <t>有</t>
  </si>
  <si>
    <t>※ 一定要件林道（林道幅員が4m以上で起点と終点が別の道路と接続している道路）</t>
  </si>
  <si>
    <t>平成 31 年 3 月 30 日現在</t>
  </si>
  <si>
    <t>幅員3m 1270m
幅員4m 1000m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</si>
</sst>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\(#,###.0\)"/>
    <numFmt numFmtId="179" formatCode="#,###.0\ "/>
    <numFmt numFmtId="180" formatCode="#,###.0"/>
    <numFmt numFmtId="181" formatCode="0.00000_ "/>
    <numFmt numFmtId="182" formatCode="0.0000_ "/>
    <numFmt numFmtId="183" formatCode="0.000_ "/>
    <numFmt numFmtId="184" formatCode="0.00_ "/>
    <numFmt numFmtId="185" formatCode="0.0_);[Red]\(0.0\)"/>
    <numFmt numFmtId="186" formatCode="#,###.0\ \ "/>
    <numFmt numFmtId="187" formatCode="\(#,###.00\)"/>
    <numFmt numFmtId="188" formatCode="\(#,###\)"/>
    <numFmt numFmtId="189" formatCode="#,###"/>
    <numFmt numFmtId="190" formatCode="#,###.00"/>
    <numFmt numFmtId="191" formatCode="#,##0.0_);\(#,##0.0\)"/>
    <numFmt numFmtId="192" formatCode="#,##0.0_ 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57" fontId="5" fillId="0" borderId="11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right" vertical="justify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 quotePrefix="1">
      <alignment horizontal="center"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70" zoomScaleNormal="70" zoomScalePageLayoutView="0" workbookViewId="0" topLeftCell="A1">
      <selection activeCell="N20" sqref="N20:N21"/>
    </sheetView>
  </sheetViews>
  <sheetFormatPr defaultColWidth="8.796875" defaultRowHeight="14.25"/>
  <cols>
    <col min="1" max="1" width="10.19921875" style="1" customWidth="1"/>
    <col min="2" max="2" width="6.8984375" style="1" customWidth="1"/>
    <col min="3" max="3" width="6.5" style="1" customWidth="1"/>
    <col min="4" max="4" width="7.8984375" style="1" customWidth="1"/>
    <col min="5" max="5" width="12.8984375" style="1" customWidth="1"/>
    <col min="6" max="6" width="21.19921875" style="1" customWidth="1"/>
    <col min="7" max="7" width="9.19921875" style="1" customWidth="1"/>
    <col min="8" max="8" width="9.69921875" style="1" customWidth="1"/>
    <col min="9" max="10" width="8.69921875" style="1" customWidth="1"/>
    <col min="11" max="11" width="12.69921875" style="15" customWidth="1"/>
    <col min="12" max="12" width="9.3984375" style="1" customWidth="1"/>
    <col min="13" max="13" width="9.19921875" style="1" customWidth="1"/>
    <col min="14" max="15" width="8.5" style="1" customWidth="1"/>
    <col min="16" max="16" width="32.3984375" style="1" customWidth="1"/>
    <col min="17" max="16384" width="9" style="1" customWidth="1"/>
  </cols>
  <sheetData>
    <row r="1" spans="1:16" ht="17.25">
      <c r="A1" s="1" t="s">
        <v>30</v>
      </c>
      <c r="P1" s="2" t="s">
        <v>31</v>
      </c>
    </row>
    <row r="2" spans="6:16" ht="22.5" customHeight="1">
      <c r="F2" s="52" t="s">
        <v>28</v>
      </c>
      <c r="G2" s="52"/>
      <c r="H2" s="52"/>
      <c r="I2" s="52"/>
      <c r="J2" s="52"/>
      <c r="P2" s="2" t="s">
        <v>32</v>
      </c>
    </row>
    <row r="3" spans="6:16" ht="22.5" customHeight="1">
      <c r="F3" s="52"/>
      <c r="G3" s="52"/>
      <c r="H3" s="52"/>
      <c r="I3" s="52"/>
      <c r="J3" s="52"/>
      <c r="K3" s="53" t="s">
        <v>29</v>
      </c>
      <c r="L3" s="54"/>
      <c r="M3" s="54"/>
      <c r="P3" s="3" t="s">
        <v>78</v>
      </c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6"/>
      <c r="L4" s="31"/>
      <c r="M4" s="32"/>
      <c r="N4" s="4"/>
      <c r="O4" s="4"/>
      <c r="P4" s="4"/>
    </row>
    <row r="5" spans="1:16" s="5" customFormat="1" ht="27.75" customHeight="1">
      <c r="A5" s="24" t="s">
        <v>0</v>
      </c>
      <c r="B5" s="24" t="s">
        <v>1</v>
      </c>
      <c r="C5" s="24" t="s">
        <v>2</v>
      </c>
      <c r="D5" s="24" t="s">
        <v>25</v>
      </c>
      <c r="E5" s="22" t="s">
        <v>24</v>
      </c>
      <c r="F5" s="22" t="s">
        <v>23</v>
      </c>
      <c r="G5" s="24" t="s">
        <v>3</v>
      </c>
      <c r="H5" s="24" t="s">
        <v>4</v>
      </c>
      <c r="I5" s="24" t="s">
        <v>5</v>
      </c>
      <c r="J5" s="27" t="s">
        <v>45</v>
      </c>
      <c r="K5" s="28" t="s">
        <v>6</v>
      </c>
      <c r="L5" s="29" t="s">
        <v>8</v>
      </c>
      <c r="M5" s="30"/>
      <c r="N5" s="24" t="s">
        <v>47</v>
      </c>
      <c r="O5" s="27" t="s">
        <v>48</v>
      </c>
      <c r="P5" s="26" t="s">
        <v>9</v>
      </c>
    </row>
    <row r="6" spans="1:16" s="5" customFormat="1" ht="33" customHeight="1">
      <c r="A6" s="25"/>
      <c r="B6" s="25"/>
      <c r="C6" s="25"/>
      <c r="D6" s="25"/>
      <c r="E6" s="23"/>
      <c r="F6" s="23"/>
      <c r="G6" s="25"/>
      <c r="H6" s="25"/>
      <c r="I6" s="25"/>
      <c r="J6" s="27"/>
      <c r="K6" s="28"/>
      <c r="L6" s="6" t="s">
        <v>7</v>
      </c>
      <c r="M6" s="6" t="s">
        <v>46</v>
      </c>
      <c r="N6" s="25"/>
      <c r="O6" s="27"/>
      <c r="P6" s="26"/>
    </row>
    <row r="7" spans="1:16" s="5" customFormat="1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7"/>
      <c r="L7" s="7"/>
      <c r="M7" s="7"/>
      <c r="N7" s="7"/>
      <c r="O7" s="7"/>
      <c r="P7" s="7"/>
    </row>
    <row r="8" spans="1:16" s="5" customFormat="1" ht="18.75" customHeight="1">
      <c r="A8" s="41"/>
      <c r="B8" s="41"/>
      <c r="C8" s="33">
        <v>1</v>
      </c>
      <c r="D8" s="35">
        <v>2008</v>
      </c>
      <c r="E8" s="35" t="s">
        <v>58</v>
      </c>
      <c r="F8" s="36" t="s">
        <v>59</v>
      </c>
      <c r="G8" s="35" t="s">
        <v>20</v>
      </c>
      <c r="H8" s="35" t="s">
        <v>21</v>
      </c>
      <c r="I8" s="35" t="s">
        <v>65</v>
      </c>
      <c r="J8" s="37">
        <v>4</v>
      </c>
      <c r="K8" s="12">
        <v>8885</v>
      </c>
      <c r="L8" s="38">
        <v>570</v>
      </c>
      <c r="M8" s="39">
        <v>27548</v>
      </c>
      <c r="N8" s="40">
        <f>SUM(K9/L8)</f>
        <v>15.587719298245615</v>
      </c>
      <c r="O8" s="20" t="s">
        <v>49</v>
      </c>
      <c r="P8" s="35"/>
    </row>
    <row r="9" spans="1:16" s="5" customFormat="1" ht="18.75" customHeight="1">
      <c r="A9" s="41"/>
      <c r="B9" s="41"/>
      <c r="C9" s="34"/>
      <c r="D9" s="35"/>
      <c r="E9" s="35"/>
      <c r="F9" s="36"/>
      <c r="G9" s="35"/>
      <c r="H9" s="35"/>
      <c r="I9" s="35"/>
      <c r="J9" s="37"/>
      <c r="K9" s="13">
        <v>8885</v>
      </c>
      <c r="L9" s="38"/>
      <c r="M9" s="39"/>
      <c r="N9" s="40"/>
      <c r="O9" s="21"/>
      <c r="P9" s="35"/>
    </row>
    <row r="10" spans="1:16" s="5" customFormat="1" ht="18.75" customHeight="1">
      <c r="A10" s="41"/>
      <c r="B10" s="41"/>
      <c r="C10" s="33">
        <v>2</v>
      </c>
      <c r="D10" s="35">
        <v>4005</v>
      </c>
      <c r="E10" s="35" t="s">
        <v>57</v>
      </c>
      <c r="F10" s="36" t="s">
        <v>60</v>
      </c>
      <c r="G10" s="35" t="s">
        <v>33</v>
      </c>
      <c r="H10" s="35" t="s">
        <v>33</v>
      </c>
      <c r="I10" s="35" t="s">
        <v>22</v>
      </c>
      <c r="J10" s="37">
        <v>5.2</v>
      </c>
      <c r="K10" s="12">
        <v>722.5</v>
      </c>
      <c r="L10" s="38">
        <v>108</v>
      </c>
      <c r="M10" s="39">
        <v>5314</v>
      </c>
      <c r="N10" s="40">
        <f>SUM(K10/L10)</f>
        <v>6.689814814814815</v>
      </c>
      <c r="O10" s="20" t="s">
        <v>50</v>
      </c>
      <c r="P10" s="8" t="s">
        <v>26</v>
      </c>
    </row>
    <row r="11" spans="1:16" s="5" customFormat="1" ht="18.75" customHeight="1">
      <c r="A11" s="41"/>
      <c r="B11" s="41"/>
      <c r="C11" s="34"/>
      <c r="D11" s="35"/>
      <c r="E11" s="35"/>
      <c r="F11" s="36"/>
      <c r="G11" s="35"/>
      <c r="H11" s="35"/>
      <c r="I11" s="35"/>
      <c r="J11" s="37"/>
      <c r="K11" s="13">
        <v>722.5</v>
      </c>
      <c r="L11" s="38"/>
      <c r="M11" s="39"/>
      <c r="N11" s="40"/>
      <c r="O11" s="21"/>
      <c r="P11" s="9" t="s">
        <v>27</v>
      </c>
    </row>
    <row r="12" spans="1:16" s="5" customFormat="1" ht="18.75" customHeight="1">
      <c r="A12" s="41"/>
      <c r="B12" s="41"/>
      <c r="C12" s="33">
        <v>3</v>
      </c>
      <c r="D12" s="35">
        <v>3006</v>
      </c>
      <c r="E12" s="35" t="s">
        <v>56</v>
      </c>
      <c r="F12" s="36" t="s">
        <v>13</v>
      </c>
      <c r="G12" s="35" t="s">
        <v>34</v>
      </c>
      <c r="H12" s="35" t="s">
        <v>34</v>
      </c>
      <c r="I12" s="35" t="s">
        <v>34</v>
      </c>
      <c r="J12" s="18">
        <v>3</v>
      </c>
      <c r="K12" s="19">
        <v>1270</v>
      </c>
      <c r="L12" s="38">
        <v>255</v>
      </c>
      <c r="M12" s="39">
        <v>7760</v>
      </c>
      <c r="N12" s="40">
        <f>SUM((K12+K13)/L12)</f>
        <v>8.901960784313726</v>
      </c>
      <c r="O12" s="20" t="s">
        <v>50</v>
      </c>
      <c r="P12" s="46" t="s">
        <v>79</v>
      </c>
    </row>
    <row r="13" spans="1:16" s="5" customFormat="1" ht="18.75" customHeight="1">
      <c r="A13" s="41"/>
      <c r="B13" s="41"/>
      <c r="C13" s="34"/>
      <c r="D13" s="35"/>
      <c r="E13" s="35"/>
      <c r="F13" s="36"/>
      <c r="G13" s="35"/>
      <c r="H13" s="35"/>
      <c r="I13" s="35"/>
      <c r="J13" s="11">
        <v>4</v>
      </c>
      <c r="K13" s="13">
        <v>1000</v>
      </c>
      <c r="L13" s="38"/>
      <c r="M13" s="39"/>
      <c r="N13" s="40"/>
      <c r="O13" s="21"/>
      <c r="P13" s="36"/>
    </row>
    <row r="14" spans="1:16" s="5" customFormat="1" ht="26.25" customHeight="1">
      <c r="A14" s="41"/>
      <c r="B14" s="41"/>
      <c r="C14" s="33">
        <v>4</v>
      </c>
      <c r="D14" s="35">
        <v>4029</v>
      </c>
      <c r="E14" s="35" t="s">
        <v>55</v>
      </c>
      <c r="F14" s="36" t="s">
        <v>61</v>
      </c>
      <c r="G14" s="35" t="s">
        <v>33</v>
      </c>
      <c r="H14" s="35" t="s">
        <v>33</v>
      </c>
      <c r="I14" s="35" t="s">
        <v>33</v>
      </c>
      <c r="J14" s="37">
        <v>4</v>
      </c>
      <c r="K14" s="12">
        <v>3548.2</v>
      </c>
      <c r="L14" s="38">
        <v>133</v>
      </c>
      <c r="M14" s="42">
        <v>12121</v>
      </c>
      <c r="N14" s="40">
        <f>SUM(K15/L14)</f>
        <v>26.678195488721805</v>
      </c>
      <c r="O14" s="20" t="s">
        <v>49</v>
      </c>
      <c r="P14" s="44" t="s">
        <v>40</v>
      </c>
    </row>
    <row r="15" spans="1:16" s="5" customFormat="1" ht="26.25" customHeight="1">
      <c r="A15" s="41"/>
      <c r="B15" s="41"/>
      <c r="C15" s="34"/>
      <c r="D15" s="35"/>
      <c r="E15" s="35"/>
      <c r="F15" s="36"/>
      <c r="G15" s="35"/>
      <c r="H15" s="35"/>
      <c r="I15" s="35"/>
      <c r="J15" s="37"/>
      <c r="K15" s="13">
        <v>3548.2</v>
      </c>
      <c r="L15" s="38"/>
      <c r="M15" s="43"/>
      <c r="N15" s="40"/>
      <c r="O15" s="21"/>
      <c r="P15" s="45"/>
    </row>
    <row r="16" spans="1:16" s="5" customFormat="1" ht="18.75" customHeight="1">
      <c r="A16" s="41"/>
      <c r="B16" s="41"/>
      <c r="C16" s="33">
        <v>5</v>
      </c>
      <c r="D16" s="35">
        <v>4110</v>
      </c>
      <c r="E16" s="35" t="s">
        <v>54</v>
      </c>
      <c r="F16" s="36" t="s">
        <v>14</v>
      </c>
      <c r="G16" s="35" t="s">
        <v>35</v>
      </c>
      <c r="H16" s="35" t="s">
        <v>35</v>
      </c>
      <c r="I16" s="35" t="s">
        <v>35</v>
      </c>
      <c r="J16" s="37">
        <v>4</v>
      </c>
      <c r="K16" s="50">
        <v>1425</v>
      </c>
      <c r="L16" s="38">
        <v>155</v>
      </c>
      <c r="M16" s="42">
        <v>19079</v>
      </c>
      <c r="N16" s="40">
        <f>SUM(K16/L16)</f>
        <v>9.193548387096774</v>
      </c>
      <c r="O16" s="20" t="s">
        <v>50</v>
      </c>
      <c r="P16" s="35"/>
    </row>
    <row r="17" spans="1:16" s="5" customFormat="1" ht="18.75" customHeight="1">
      <c r="A17" s="41"/>
      <c r="B17" s="41"/>
      <c r="C17" s="34"/>
      <c r="D17" s="35"/>
      <c r="E17" s="35"/>
      <c r="F17" s="36"/>
      <c r="G17" s="35"/>
      <c r="H17" s="35"/>
      <c r="I17" s="35"/>
      <c r="J17" s="37"/>
      <c r="K17" s="51"/>
      <c r="L17" s="38"/>
      <c r="M17" s="43"/>
      <c r="N17" s="40"/>
      <c r="O17" s="21"/>
      <c r="P17" s="35"/>
    </row>
    <row r="18" spans="1:16" s="5" customFormat="1" ht="18.75" customHeight="1">
      <c r="A18" s="41"/>
      <c r="B18" s="41"/>
      <c r="C18" s="33">
        <v>6</v>
      </c>
      <c r="D18" s="35">
        <v>4006</v>
      </c>
      <c r="E18" s="35" t="s">
        <v>53</v>
      </c>
      <c r="F18" s="36" t="s">
        <v>15</v>
      </c>
      <c r="G18" s="35" t="s">
        <v>34</v>
      </c>
      <c r="H18" s="35" t="s">
        <v>34</v>
      </c>
      <c r="I18" s="35" t="s">
        <v>34</v>
      </c>
      <c r="J18" s="37">
        <v>3</v>
      </c>
      <c r="K18" s="50">
        <v>1000</v>
      </c>
      <c r="L18" s="38">
        <v>105</v>
      </c>
      <c r="M18" s="42">
        <v>5167</v>
      </c>
      <c r="N18" s="40">
        <f>SUM(K18/L18)</f>
        <v>9.523809523809524</v>
      </c>
      <c r="O18" s="20" t="s">
        <v>50</v>
      </c>
      <c r="P18" s="35"/>
    </row>
    <row r="19" spans="1:16" s="5" customFormat="1" ht="18.75" customHeight="1">
      <c r="A19" s="41"/>
      <c r="B19" s="41"/>
      <c r="C19" s="34"/>
      <c r="D19" s="35"/>
      <c r="E19" s="35"/>
      <c r="F19" s="36"/>
      <c r="G19" s="35"/>
      <c r="H19" s="35"/>
      <c r="I19" s="35"/>
      <c r="J19" s="37"/>
      <c r="K19" s="51"/>
      <c r="L19" s="38"/>
      <c r="M19" s="43"/>
      <c r="N19" s="40"/>
      <c r="O19" s="21"/>
      <c r="P19" s="35"/>
    </row>
    <row r="20" spans="1:16" s="5" customFormat="1" ht="26.25" customHeight="1">
      <c r="A20" s="41"/>
      <c r="B20" s="41"/>
      <c r="C20" s="33">
        <v>7</v>
      </c>
      <c r="D20" s="35">
        <v>3007</v>
      </c>
      <c r="E20" s="35" t="s">
        <v>52</v>
      </c>
      <c r="F20" s="36" t="s">
        <v>16</v>
      </c>
      <c r="G20" s="35" t="s">
        <v>36</v>
      </c>
      <c r="H20" s="35" t="s">
        <v>36</v>
      </c>
      <c r="I20" s="35" t="s">
        <v>36</v>
      </c>
      <c r="J20" s="37">
        <v>4</v>
      </c>
      <c r="K20" s="12">
        <v>3230</v>
      </c>
      <c r="L20" s="38">
        <v>138</v>
      </c>
      <c r="M20" s="39">
        <v>6722</v>
      </c>
      <c r="N20" s="40">
        <f>SUM(K21/L20)</f>
        <v>23.405797101449274</v>
      </c>
      <c r="O20" s="20" t="s">
        <v>49</v>
      </c>
      <c r="P20" s="47" t="s">
        <v>41</v>
      </c>
    </row>
    <row r="21" spans="1:16" s="5" customFormat="1" ht="26.25" customHeight="1">
      <c r="A21" s="41"/>
      <c r="B21" s="41"/>
      <c r="C21" s="34"/>
      <c r="D21" s="35"/>
      <c r="E21" s="35"/>
      <c r="F21" s="36"/>
      <c r="G21" s="35"/>
      <c r="H21" s="35"/>
      <c r="I21" s="35"/>
      <c r="J21" s="37"/>
      <c r="K21" s="13">
        <v>3230</v>
      </c>
      <c r="L21" s="38"/>
      <c r="M21" s="39"/>
      <c r="N21" s="40"/>
      <c r="O21" s="21"/>
      <c r="P21" s="49"/>
    </row>
    <row r="22" spans="1:16" s="5" customFormat="1" ht="18.75" customHeight="1">
      <c r="A22" s="41"/>
      <c r="B22" s="41"/>
      <c r="C22" s="33">
        <v>8</v>
      </c>
      <c r="D22" s="35">
        <v>4040</v>
      </c>
      <c r="E22" s="35" t="s">
        <v>51</v>
      </c>
      <c r="F22" s="36" t="s">
        <v>62</v>
      </c>
      <c r="G22" s="35" t="s">
        <v>37</v>
      </c>
      <c r="H22" s="35" t="s">
        <v>37</v>
      </c>
      <c r="I22" s="35" t="s">
        <v>37</v>
      </c>
      <c r="J22" s="37">
        <v>4</v>
      </c>
      <c r="K22" s="12">
        <v>4614.9</v>
      </c>
      <c r="L22" s="38">
        <v>187</v>
      </c>
      <c r="M22" s="42">
        <v>11512</v>
      </c>
      <c r="N22" s="40">
        <f>SUM(K23/L22)</f>
        <v>25.18342245989305</v>
      </c>
      <c r="O22" s="20" t="s">
        <v>49</v>
      </c>
      <c r="P22" s="44" t="s">
        <v>43</v>
      </c>
    </row>
    <row r="23" spans="1:16" s="5" customFormat="1" ht="18.75" customHeight="1">
      <c r="A23" s="41"/>
      <c r="B23" s="41"/>
      <c r="C23" s="34"/>
      <c r="D23" s="35"/>
      <c r="E23" s="35"/>
      <c r="F23" s="36"/>
      <c r="G23" s="35"/>
      <c r="H23" s="35"/>
      <c r="I23" s="35"/>
      <c r="J23" s="37"/>
      <c r="K23" s="13">
        <v>4709.3</v>
      </c>
      <c r="L23" s="38"/>
      <c r="M23" s="43"/>
      <c r="N23" s="40"/>
      <c r="O23" s="21"/>
      <c r="P23" s="45"/>
    </row>
    <row r="24" spans="1:16" s="5" customFormat="1" ht="18.75" customHeight="1">
      <c r="A24" s="41"/>
      <c r="B24" s="41"/>
      <c r="C24" s="33">
        <v>9</v>
      </c>
      <c r="D24" s="35">
        <v>3022</v>
      </c>
      <c r="E24" s="35" t="s">
        <v>10</v>
      </c>
      <c r="F24" s="36" t="s">
        <v>17</v>
      </c>
      <c r="G24" s="35" t="s">
        <v>33</v>
      </c>
      <c r="H24" s="35" t="s">
        <v>33</v>
      </c>
      <c r="I24" s="35" t="s">
        <v>33</v>
      </c>
      <c r="J24" s="37">
        <v>4</v>
      </c>
      <c r="K24" s="12">
        <v>5513</v>
      </c>
      <c r="L24" s="38">
        <v>308</v>
      </c>
      <c r="M24" s="39">
        <v>31676</v>
      </c>
      <c r="N24" s="40">
        <f>SUM(K25/L24)</f>
        <v>17.899350649350648</v>
      </c>
      <c r="O24" s="20" t="s">
        <v>49</v>
      </c>
      <c r="P24" s="47" t="s">
        <v>64</v>
      </c>
    </row>
    <row r="25" spans="1:16" s="5" customFormat="1" ht="18.75" customHeight="1">
      <c r="A25" s="41"/>
      <c r="B25" s="41"/>
      <c r="C25" s="34"/>
      <c r="D25" s="35"/>
      <c r="E25" s="35"/>
      <c r="F25" s="36"/>
      <c r="G25" s="35"/>
      <c r="H25" s="35"/>
      <c r="I25" s="35"/>
      <c r="J25" s="37"/>
      <c r="K25" s="13">
        <v>5513</v>
      </c>
      <c r="L25" s="38"/>
      <c r="M25" s="39"/>
      <c r="N25" s="40"/>
      <c r="O25" s="21"/>
      <c r="P25" s="48"/>
    </row>
    <row r="26" spans="1:16" s="5" customFormat="1" ht="18.75" customHeight="1">
      <c r="A26" s="41"/>
      <c r="B26" s="41"/>
      <c r="C26" s="33">
        <v>10</v>
      </c>
      <c r="D26" s="35">
        <v>4014</v>
      </c>
      <c r="E26" s="35" t="s">
        <v>11</v>
      </c>
      <c r="F26" s="36" t="s">
        <v>18</v>
      </c>
      <c r="G26" s="35" t="s">
        <v>38</v>
      </c>
      <c r="H26" s="35" t="s">
        <v>38</v>
      </c>
      <c r="I26" s="35" t="s">
        <v>38</v>
      </c>
      <c r="J26" s="37">
        <v>4</v>
      </c>
      <c r="K26" s="12">
        <v>3771.7</v>
      </c>
      <c r="L26" s="38">
        <v>256</v>
      </c>
      <c r="M26" s="39">
        <v>24127</v>
      </c>
      <c r="N26" s="40">
        <f>SUM(K27/L26)</f>
        <v>14.783984375</v>
      </c>
      <c r="O26" s="20" t="s">
        <v>49</v>
      </c>
      <c r="P26" s="44" t="s">
        <v>42</v>
      </c>
    </row>
    <row r="27" spans="1:16" s="5" customFormat="1" ht="18.75" customHeight="1">
      <c r="A27" s="41"/>
      <c r="B27" s="41"/>
      <c r="C27" s="34"/>
      <c r="D27" s="35"/>
      <c r="E27" s="35"/>
      <c r="F27" s="36"/>
      <c r="G27" s="35"/>
      <c r="H27" s="35"/>
      <c r="I27" s="35"/>
      <c r="J27" s="37"/>
      <c r="K27" s="13">
        <v>3784.7</v>
      </c>
      <c r="L27" s="38"/>
      <c r="M27" s="39"/>
      <c r="N27" s="40"/>
      <c r="O27" s="21"/>
      <c r="P27" s="45"/>
    </row>
    <row r="28" spans="1:16" s="5" customFormat="1" ht="18.75" customHeight="1">
      <c r="A28" s="41"/>
      <c r="B28" s="41"/>
      <c r="C28" s="33">
        <v>11</v>
      </c>
      <c r="D28" s="35">
        <v>4019</v>
      </c>
      <c r="E28" s="35" t="s">
        <v>12</v>
      </c>
      <c r="F28" s="36" t="s">
        <v>19</v>
      </c>
      <c r="G28" s="35" t="s">
        <v>39</v>
      </c>
      <c r="H28" s="35" t="s">
        <v>39</v>
      </c>
      <c r="I28" s="35" t="s">
        <v>39</v>
      </c>
      <c r="J28" s="37">
        <v>4</v>
      </c>
      <c r="K28" s="50">
        <v>3370</v>
      </c>
      <c r="L28" s="38">
        <v>91</v>
      </c>
      <c r="M28" s="39">
        <v>8365</v>
      </c>
      <c r="N28" s="40">
        <f>SUM(K28/L28)</f>
        <v>37.032967032967036</v>
      </c>
      <c r="O28" s="20" t="s">
        <v>49</v>
      </c>
      <c r="P28" s="35"/>
    </row>
    <row r="29" spans="1:16" s="5" customFormat="1" ht="18.75" customHeight="1">
      <c r="A29" s="41"/>
      <c r="B29" s="41"/>
      <c r="C29" s="34"/>
      <c r="D29" s="35"/>
      <c r="E29" s="35"/>
      <c r="F29" s="36"/>
      <c r="G29" s="35"/>
      <c r="H29" s="35"/>
      <c r="I29" s="35"/>
      <c r="J29" s="37"/>
      <c r="K29" s="51"/>
      <c r="L29" s="38"/>
      <c r="M29" s="39"/>
      <c r="N29" s="40"/>
      <c r="O29" s="21"/>
      <c r="P29" s="35"/>
    </row>
    <row r="30" spans="1:16" s="5" customFormat="1" ht="18.75" customHeight="1">
      <c r="A30" s="41"/>
      <c r="B30" s="41"/>
      <c r="C30" s="33">
        <v>12</v>
      </c>
      <c r="D30" s="35">
        <v>4076</v>
      </c>
      <c r="E30" s="35" t="s">
        <v>67</v>
      </c>
      <c r="F30" s="36" t="s">
        <v>66</v>
      </c>
      <c r="G30" s="35" t="s">
        <v>39</v>
      </c>
      <c r="H30" s="35" t="s">
        <v>39</v>
      </c>
      <c r="I30" s="35" t="s">
        <v>39</v>
      </c>
      <c r="J30" s="37">
        <v>4</v>
      </c>
      <c r="K30" s="12">
        <v>1268</v>
      </c>
      <c r="L30" s="38">
        <v>79</v>
      </c>
      <c r="M30" s="39">
        <v>6645</v>
      </c>
      <c r="N30" s="40">
        <v>8.01</v>
      </c>
      <c r="O30" s="20" t="s">
        <v>49</v>
      </c>
      <c r="P30" s="35"/>
    </row>
    <row r="31" spans="1:16" s="5" customFormat="1" ht="18.75" customHeight="1">
      <c r="A31" s="41"/>
      <c r="B31" s="41"/>
      <c r="C31" s="34"/>
      <c r="D31" s="35"/>
      <c r="E31" s="35"/>
      <c r="F31" s="36"/>
      <c r="G31" s="35"/>
      <c r="H31" s="35"/>
      <c r="I31" s="35"/>
      <c r="J31" s="37"/>
      <c r="K31" s="13">
        <v>1268</v>
      </c>
      <c r="L31" s="38"/>
      <c r="M31" s="39"/>
      <c r="N31" s="40"/>
      <c r="O31" s="21"/>
      <c r="P31" s="35"/>
    </row>
    <row r="32" spans="1:16" s="5" customFormat="1" ht="18.75" customHeight="1">
      <c r="A32" s="41"/>
      <c r="B32" s="41"/>
      <c r="C32" s="41"/>
      <c r="D32" s="35"/>
      <c r="E32" s="35"/>
      <c r="F32" s="36"/>
      <c r="G32" s="35"/>
      <c r="H32" s="35"/>
      <c r="I32" s="35"/>
      <c r="J32" s="37"/>
      <c r="K32" s="12">
        <f>K8+K10+K14+K20+K22+K24+K26+K30</f>
        <v>31553.3</v>
      </c>
      <c r="L32" s="39">
        <f>SUM(L8:L31)</f>
        <v>2385</v>
      </c>
      <c r="M32" s="39">
        <f>SUM(M8:M31)</f>
        <v>166036</v>
      </c>
      <c r="N32" s="40"/>
      <c r="O32" s="20"/>
      <c r="P32" s="35"/>
    </row>
    <row r="33" spans="1:16" s="5" customFormat="1" ht="18.75" customHeight="1">
      <c r="A33" s="41"/>
      <c r="B33" s="41"/>
      <c r="C33" s="41"/>
      <c r="D33" s="35"/>
      <c r="E33" s="35"/>
      <c r="F33" s="36"/>
      <c r="G33" s="35"/>
      <c r="H33" s="35"/>
      <c r="I33" s="35"/>
      <c r="J33" s="37"/>
      <c r="K33" s="13">
        <f>K9+K11+K12+K13+K15+K16+K18+K21+K23+K25+K27+K28+K31</f>
        <v>39725.7</v>
      </c>
      <c r="L33" s="39"/>
      <c r="M33" s="39"/>
      <c r="N33" s="40"/>
      <c r="O33" s="21"/>
      <c r="P33" s="35"/>
    </row>
    <row r="34" spans="1:16" ht="23.25" customHeight="1">
      <c r="A34" s="55" t="s">
        <v>44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23.25" customHeight="1">
      <c r="A35" s="56" t="s">
        <v>77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8" spans="1:16" ht="17.25">
      <c r="A38" s="1" t="s">
        <v>30</v>
      </c>
      <c r="P38" s="2" t="s">
        <v>31</v>
      </c>
    </row>
    <row r="39" spans="6:16" ht="22.5" customHeight="1">
      <c r="F39" s="52" t="s">
        <v>28</v>
      </c>
      <c r="G39" s="52"/>
      <c r="H39" s="52"/>
      <c r="I39" s="52"/>
      <c r="J39" s="52"/>
      <c r="P39" s="2" t="s">
        <v>32</v>
      </c>
    </row>
    <row r="40" spans="6:16" ht="22.5" customHeight="1">
      <c r="F40" s="52"/>
      <c r="G40" s="52"/>
      <c r="H40" s="52"/>
      <c r="I40" s="52"/>
      <c r="J40" s="52"/>
      <c r="K40" s="53" t="s">
        <v>29</v>
      </c>
      <c r="L40" s="54"/>
      <c r="M40" s="54"/>
      <c r="P40" s="3" t="str">
        <f>P3</f>
        <v>平成 31 年 3 月 30 日現在</v>
      </c>
    </row>
    <row r="41" spans="1:16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16"/>
      <c r="L41" s="31"/>
      <c r="M41" s="32"/>
      <c r="N41" s="4"/>
      <c r="O41" s="4"/>
      <c r="P41" s="4"/>
    </row>
    <row r="42" spans="1:16" s="5" customFormat="1" ht="27.75" customHeight="1">
      <c r="A42" s="24" t="s">
        <v>0</v>
      </c>
      <c r="B42" s="24" t="s">
        <v>1</v>
      </c>
      <c r="C42" s="24" t="s">
        <v>2</v>
      </c>
      <c r="D42" s="24" t="s">
        <v>25</v>
      </c>
      <c r="E42" s="22" t="s">
        <v>24</v>
      </c>
      <c r="F42" s="22" t="s">
        <v>23</v>
      </c>
      <c r="G42" s="24" t="s">
        <v>3</v>
      </c>
      <c r="H42" s="24" t="s">
        <v>4</v>
      </c>
      <c r="I42" s="24" t="s">
        <v>5</v>
      </c>
      <c r="J42" s="27" t="s">
        <v>45</v>
      </c>
      <c r="K42" s="28" t="s">
        <v>6</v>
      </c>
      <c r="L42" s="29" t="s">
        <v>8</v>
      </c>
      <c r="M42" s="30"/>
      <c r="N42" s="24" t="s">
        <v>47</v>
      </c>
      <c r="O42" s="27" t="s">
        <v>48</v>
      </c>
      <c r="P42" s="26" t="s">
        <v>9</v>
      </c>
    </row>
    <row r="43" spans="1:16" s="5" customFormat="1" ht="33" customHeight="1">
      <c r="A43" s="25"/>
      <c r="B43" s="25"/>
      <c r="C43" s="25"/>
      <c r="D43" s="25"/>
      <c r="E43" s="23"/>
      <c r="F43" s="23"/>
      <c r="G43" s="25"/>
      <c r="H43" s="25"/>
      <c r="I43" s="25"/>
      <c r="J43" s="27"/>
      <c r="K43" s="28"/>
      <c r="L43" s="6" t="s">
        <v>7</v>
      </c>
      <c r="M43" s="6" t="s">
        <v>46</v>
      </c>
      <c r="N43" s="25"/>
      <c r="O43" s="27"/>
      <c r="P43" s="26"/>
    </row>
    <row r="44" spans="1:16" s="5" customFormat="1" ht="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17"/>
      <c r="L44" s="7"/>
      <c r="M44" s="7"/>
      <c r="N44" s="7"/>
      <c r="O44" s="7"/>
      <c r="P44" s="7"/>
    </row>
    <row r="45" spans="1:16" s="5" customFormat="1" ht="18.75" customHeight="1">
      <c r="A45" s="41"/>
      <c r="B45" s="41"/>
      <c r="C45" s="33">
        <v>13</v>
      </c>
      <c r="D45" s="35">
        <v>3016</v>
      </c>
      <c r="E45" s="35" t="s">
        <v>68</v>
      </c>
      <c r="F45" s="36" t="s">
        <v>69</v>
      </c>
      <c r="G45" s="35" t="s">
        <v>20</v>
      </c>
      <c r="H45" s="35" t="s">
        <v>21</v>
      </c>
      <c r="I45" s="35" t="s">
        <v>22</v>
      </c>
      <c r="J45" s="37">
        <v>4</v>
      </c>
      <c r="K45" s="12">
        <v>620</v>
      </c>
      <c r="L45" s="38">
        <v>320</v>
      </c>
      <c r="M45" s="39">
        <v>15747</v>
      </c>
      <c r="N45" s="40">
        <v>1.56</v>
      </c>
      <c r="O45" s="20" t="s">
        <v>70</v>
      </c>
      <c r="P45" s="8" t="s">
        <v>72</v>
      </c>
    </row>
    <row r="46" spans="1:16" s="5" customFormat="1" ht="18.75" customHeight="1">
      <c r="A46" s="41"/>
      <c r="B46" s="41"/>
      <c r="C46" s="34"/>
      <c r="D46" s="35"/>
      <c r="E46" s="35"/>
      <c r="F46" s="36"/>
      <c r="G46" s="35"/>
      <c r="H46" s="35"/>
      <c r="I46" s="35"/>
      <c r="J46" s="37"/>
      <c r="K46" s="13">
        <v>620</v>
      </c>
      <c r="L46" s="38"/>
      <c r="M46" s="39"/>
      <c r="N46" s="40"/>
      <c r="O46" s="21"/>
      <c r="P46" s="9" t="s">
        <v>71</v>
      </c>
    </row>
    <row r="47" spans="1:16" s="5" customFormat="1" ht="18.75" customHeight="1">
      <c r="A47" s="41"/>
      <c r="B47" s="41"/>
      <c r="C47" s="33">
        <v>14</v>
      </c>
      <c r="D47" s="35"/>
      <c r="E47" s="35" t="s">
        <v>73</v>
      </c>
      <c r="F47" s="36" t="s">
        <v>74</v>
      </c>
      <c r="G47" s="35" t="s">
        <v>20</v>
      </c>
      <c r="H47" s="57" t="s">
        <v>75</v>
      </c>
      <c r="I47" s="35" t="s">
        <v>22</v>
      </c>
      <c r="J47" s="37">
        <v>4.9</v>
      </c>
      <c r="K47" s="12">
        <v>6138.8</v>
      </c>
      <c r="L47" s="38"/>
      <c r="M47" s="39"/>
      <c r="N47" s="40"/>
      <c r="O47" s="20" t="s">
        <v>76</v>
      </c>
      <c r="P47" s="8"/>
    </row>
    <row r="48" spans="1:16" s="5" customFormat="1" ht="18.75" customHeight="1">
      <c r="A48" s="41"/>
      <c r="B48" s="41"/>
      <c r="C48" s="34"/>
      <c r="D48" s="35"/>
      <c r="E48" s="35"/>
      <c r="F48" s="36"/>
      <c r="G48" s="35"/>
      <c r="H48" s="35"/>
      <c r="I48" s="35"/>
      <c r="J48" s="37"/>
      <c r="K48" s="13">
        <v>6138.8</v>
      </c>
      <c r="L48" s="38"/>
      <c r="M48" s="39"/>
      <c r="N48" s="40"/>
      <c r="O48" s="21"/>
      <c r="P48" s="9"/>
    </row>
    <row r="49" spans="1:16" s="5" customFormat="1" ht="18.75" customHeight="1">
      <c r="A49" s="41"/>
      <c r="B49" s="41"/>
      <c r="C49" s="33"/>
      <c r="D49" s="35"/>
      <c r="E49" s="35"/>
      <c r="F49" s="36"/>
      <c r="G49" s="35"/>
      <c r="H49" s="35"/>
      <c r="I49" s="35"/>
      <c r="J49" s="10"/>
      <c r="K49" s="14"/>
      <c r="L49" s="38"/>
      <c r="M49" s="39"/>
      <c r="N49" s="40"/>
      <c r="O49" s="20"/>
      <c r="P49" s="35"/>
    </row>
    <row r="50" spans="1:16" s="5" customFormat="1" ht="18.75" customHeight="1">
      <c r="A50" s="41"/>
      <c r="B50" s="41"/>
      <c r="C50" s="34"/>
      <c r="D50" s="35"/>
      <c r="E50" s="35"/>
      <c r="F50" s="36"/>
      <c r="G50" s="35"/>
      <c r="H50" s="35"/>
      <c r="I50" s="35"/>
      <c r="J50" s="11"/>
      <c r="K50" s="13"/>
      <c r="L50" s="38"/>
      <c r="M50" s="39"/>
      <c r="N50" s="40"/>
      <c r="O50" s="21"/>
      <c r="P50" s="35"/>
    </row>
    <row r="51" spans="1:16" s="5" customFormat="1" ht="26.25" customHeight="1">
      <c r="A51" s="41"/>
      <c r="B51" s="41"/>
      <c r="C51" s="33"/>
      <c r="D51" s="35"/>
      <c r="E51" s="35"/>
      <c r="F51" s="36"/>
      <c r="G51" s="35"/>
      <c r="H51" s="35"/>
      <c r="I51" s="35"/>
      <c r="J51" s="37"/>
      <c r="K51" s="12"/>
      <c r="L51" s="38"/>
      <c r="M51" s="42"/>
      <c r="N51" s="40"/>
      <c r="O51" s="20"/>
      <c r="P51" s="44"/>
    </row>
    <row r="52" spans="1:16" s="5" customFormat="1" ht="26.25" customHeight="1">
      <c r="A52" s="41"/>
      <c r="B52" s="41"/>
      <c r="C52" s="34"/>
      <c r="D52" s="35"/>
      <c r="E52" s="35"/>
      <c r="F52" s="36"/>
      <c r="G52" s="35"/>
      <c r="H52" s="35"/>
      <c r="I52" s="35"/>
      <c r="J52" s="37"/>
      <c r="K52" s="13"/>
      <c r="L52" s="38"/>
      <c r="M52" s="43"/>
      <c r="N52" s="40"/>
      <c r="O52" s="21"/>
      <c r="P52" s="45"/>
    </row>
    <row r="53" spans="1:16" s="5" customFormat="1" ht="18.75" customHeight="1">
      <c r="A53" s="41"/>
      <c r="B53" s="41"/>
      <c r="C53" s="33"/>
      <c r="D53" s="35"/>
      <c r="E53" s="35"/>
      <c r="F53" s="36"/>
      <c r="G53" s="35"/>
      <c r="H53" s="35"/>
      <c r="I53" s="35"/>
      <c r="J53" s="37"/>
      <c r="K53" s="14"/>
      <c r="L53" s="38"/>
      <c r="M53" s="42"/>
      <c r="N53" s="40"/>
      <c r="O53" s="20"/>
      <c r="P53" s="35"/>
    </row>
    <row r="54" spans="1:16" s="5" customFormat="1" ht="18.75" customHeight="1">
      <c r="A54" s="41"/>
      <c r="B54" s="41"/>
      <c r="C54" s="34"/>
      <c r="D54" s="35"/>
      <c r="E54" s="35"/>
      <c r="F54" s="36"/>
      <c r="G54" s="35"/>
      <c r="H54" s="35"/>
      <c r="I54" s="35"/>
      <c r="J54" s="37"/>
      <c r="K54" s="13"/>
      <c r="L54" s="38"/>
      <c r="M54" s="43"/>
      <c r="N54" s="40"/>
      <c r="O54" s="21"/>
      <c r="P54" s="35"/>
    </row>
    <row r="55" spans="1:16" s="5" customFormat="1" ht="18.75" customHeight="1">
      <c r="A55" s="41"/>
      <c r="B55" s="41"/>
      <c r="C55" s="33"/>
      <c r="D55" s="35"/>
      <c r="E55" s="35"/>
      <c r="F55" s="36"/>
      <c r="G55" s="35"/>
      <c r="H55" s="35"/>
      <c r="I55" s="35"/>
      <c r="J55" s="37"/>
      <c r="K55" s="14"/>
      <c r="L55" s="38"/>
      <c r="M55" s="42"/>
      <c r="N55" s="40"/>
      <c r="O55" s="20"/>
      <c r="P55" s="35"/>
    </row>
    <row r="56" spans="1:16" s="5" customFormat="1" ht="18.75" customHeight="1">
      <c r="A56" s="41"/>
      <c r="B56" s="41"/>
      <c r="C56" s="34"/>
      <c r="D56" s="35"/>
      <c r="E56" s="35"/>
      <c r="F56" s="36"/>
      <c r="G56" s="35"/>
      <c r="H56" s="35"/>
      <c r="I56" s="35"/>
      <c r="J56" s="37"/>
      <c r="K56" s="13"/>
      <c r="L56" s="38"/>
      <c r="M56" s="43"/>
      <c r="N56" s="40"/>
      <c r="O56" s="21"/>
      <c r="P56" s="35"/>
    </row>
    <row r="57" spans="1:16" s="5" customFormat="1" ht="26.25" customHeight="1">
      <c r="A57" s="41"/>
      <c r="B57" s="41"/>
      <c r="C57" s="33"/>
      <c r="D57" s="35"/>
      <c r="E57" s="35"/>
      <c r="F57" s="36"/>
      <c r="G57" s="35"/>
      <c r="H57" s="35"/>
      <c r="I57" s="35"/>
      <c r="J57" s="37"/>
      <c r="K57" s="12"/>
      <c r="L57" s="38"/>
      <c r="M57" s="39"/>
      <c r="N57" s="40"/>
      <c r="O57" s="20"/>
      <c r="P57" s="47"/>
    </row>
    <row r="58" spans="1:16" s="5" customFormat="1" ht="26.25" customHeight="1">
      <c r="A58" s="41"/>
      <c r="B58" s="41"/>
      <c r="C58" s="34"/>
      <c r="D58" s="35"/>
      <c r="E58" s="35"/>
      <c r="F58" s="36"/>
      <c r="G58" s="35"/>
      <c r="H58" s="35"/>
      <c r="I58" s="35"/>
      <c r="J58" s="37"/>
      <c r="K58" s="13"/>
      <c r="L58" s="38"/>
      <c r="M58" s="39"/>
      <c r="N58" s="40"/>
      <c r="O58" s="21"/>
      <c r="P58" s="49"/>
    </row>
    <row r="59" spans="1:16" s="5" customFormat="1" ht="18.75" customHeight="1">
      <c r="A59" s="41"/>
      <c r="B59" s="41"/>
      <c r="C59" s="33"/>
      <c r="D59" s="35"/>
      <c r="E59" s="35"/>
      <c r="F59" s="36"/>
      <c r="G59" s="35"/>
      <c r="H59" s="35"/>
      <c r="I59" s="35"/>
      <c r="J59" s="37"/>
      <c r="K59" s="12"/>
      <c r="L59" s="38"/>
      <c r="M59" s="42"/>
      <c r="N59" s="40"/>
      <c r="O59" s="20"/>
      <c r="P59" s="44"/>
    </row>
    <row r="60" spans="1:16" s="5" customFormat="1" ht="18.75" customHeight="1">
      <c r="A60" s="41"/>
      <c r="B60" s="41"/>
      <c r="C60" s="34"/>
      <c r="D60" s="35"/>
      <c r="E60" s="35"/>
      <c r="F60" s="36"/>
      <c r="G60" s="35"/>
      <c r="H60" s="35"/>
      <c r="I60" s="35"/>
      <c r="J60" s="37"/>
      <c r="K60" s="13"/>
      <c r="L60" s="38"/>
      <c r="M60" s="43"/>
      <c r="N60" s="40"/>
      <c r="O60" s="21"/>
      <c r="P60" s="45"/>
    </row>
    <row r="61" spans="1:16" s="5" customFormat="1" ht="18.75" customHeight="1">
      <c r="A61" s="41"/>
      <c r="B61" s="41"/>
      <c r="C61" s="33"/>
      <c r="D61" s="35"/>
      <c r="E61" s="35"/>
      <c r="F61" s="36"/>
      <c r="G61" s="35"/>
      <c r="H61" s="35"/>
      <c r="I61" s="35"/>
      <c r="J61" s="37"/>
      <c r="K61" s="12"/>
      <c r="L61" s="38"/>
      <c r="M61" s="39"/>
      <c r="N61" s="40"/>
      <c r="O61" s="20"/>
      <c r="P61" s="47"/>
    </row>
    <row r="62" spans="1:16" s="5" customFormat="1" ht="18.75" customHeight="1">
      <c r="A62" s="41"/>
      <c r="B62" s="41"/>
      <c r="C62" s="34"/>
      <c r="D62" s="35"/>
      <c r="E62" s="35"/>
      <c r="F62" s="36"/>
      <c r="G62" s="35"/>
      <c r="H62" s="35"/>
      <c r="I62" s="35"/>
      <c r="J62" s="37"/>
      <c r="K62" s="13"/>
      <c r="L62" s="38"/>
      <c r="M62" s="39"/>
      <c r="N62" s="40"/>
      <c r="O62" s="21"/>
      <c r="P62" s="48"/>
    </row>
    <row r="63" spans="1:16" s="5" customFormat="1" ht="18.75" customHeight="1">
      <c r="A63" s="41"/>
      <c r="B63" s="41"/>
      <c r="C63" s="33"/>
      <c r="D63" s="35"/>
      <c r="E63" s="35"/>
      <c r="F63" s="36"/>
      <c r="G63" s="35"/>
      <c r="H63" s="35"/>
      <c r="I63" s="35"/>
      <c r="J63" s="37"/>
      <c r="K63" s="12"/>
      <c r="L63" s="38"/>
      <c r="M63" s="39"/>
      <c r="N63" s="40"/>
      <c r="O63" s="20"/>
      <c r="P63" s="44"/>
    </row>
    <row r="64" spans="1:16" s="5" customFormat="1" ht="18.75" customHeight="1">
      <c r="A64" s="41"/>
      <c r="B64" s="41"/>
      <c r="C64" s="34"/>
      <c r="D64" s="35"/>
      <c r="E64" s="35"/>
      <c r="F64" s="36"/>
      <c r="G64" s="35"/>
      <c r="H64" s="35"/>
      <c r="I64" s="35"/>
      <c r="J64" s="37"/>
      <c r="K64" s="13"/>
      <c r="L64" s="38"/>
      <c r="M64" s="39"/>
      <c r="N64" s="40"/>
      <c r="O64" s="21"/>
      <c r="P64" s="45"/>
    </row>
    <row r="65" spans="1:16" s="5" customFormat="1" ht="18.75" customHeight="1">
      <c r="A65" s="41"/>
      <c r="B65" s="41"/>
      <c r="C65" s="33"/>
      <c r="D65" s="35"/>
      <c r="E65" s="35"/>
      <c r="F65" s="36"/>
      <c r="G65" s="35"/>
      <c r="H65" s="35"/>
      <c r="I65" s="35"/>
      <c r="J65" s="37"/>
      <c r="K65" s="14"/>
      <c r="L65" s="38"/>
      <c r="M65" s="39"/>
      <c r="N65" s="40"/>
      <c r="O65" s="20"/>
      <c r="P65" s="35"/>
    </row>
    <row r="66" spans="1:16" s="5" customFormat="1" ht="18.75" customHeight="1">
      <c r="A66" s="41"/>
      <c r="B66" s="41"/>
      <c r="C66" s="34"/>
      <c r="D66" s="35"/>
      <c r="E66" s="35"/>
      <c r="F66" s="36"/>
      <c r="G66" s="35"/>
      <c r="H66" s="35"/>
      <c r="I66" s="35"/>
      <c r="J66" s="37"/>
      <c r="K66" s="13"/>
      <c r="L66" s="38"/>
      <c r="M66" s="39"/>
      <c r="N66" s="40"/>
      <c r="O66" s="21"/>
      <c r="P66" s="35"/>
    </row>
    <row r="67" spans="1:16" s="5" customFormat="1" ht="18.75" customHeight="1">
      <c r="A67" s="41"/>
      <c r="B67" s="41"/>
      <c r="C67" s="33"/>
      <c r="D67" s="35"/>
      <c r="E67" s="35"/>
      <c r="F67" s="36"/>
      <c r="G67" s="35"/>
      <c r="H67" s="35"/>
      <c r="I67" s="35"/>
      <c r="J67" s="37"/>
      <c r="K67" s="14"/>
      <c r="L67" s="38"/>
      <c r="M67" s="39"/>
      <c r="N67" s="40"/>
      <c r="O67" s="20"/>
      <c r="P67" s="35"/>
    </row>
    <row r="68" spans="1:16" s="5" customFormat="1" ht="18.75" customHeight="1">
      <c r="A68" s="41"/>
      <c r="B68" s="41"/>
      <c r="C68" s="34"/>
      <c r="D68" s="35"/>
      <c r="E68" s="35"/>
      <c r="F68" s="36"/>
      <c r="G68" s="35"/>
      <c r="H68" s="35"/>
      <c r="I68" s="35"/>
      <c r="J68" s="37"/>
      <c r="K68" s="13"/>
      <c r="L68" s="38"/>
      <c r="M68" s="39"/>
      <c r="N68" s="40"/>
      <c r="O68" s="21"/>
      <c r="P68" s="35"/>
    </row>
    <row r="69" spans="1:16" s="5" customFormat="1" ht="18.75" customHeight="1">
      <c r="A69" s="41"/>
      <c r="B69" s="41"/>
      <c r="C69" s="41"/>
      <c r="D69" s="35"/>
      <c r="E69" s="35"/>
      <c r="F69" s="36"/>
      <c r="G69" s="35"/>
      <c r="H69" s="35"/>
      <c r="I69" s="35"/>
      <c r="J69" s="37"/>
      <c r="K69" s="12">
        <f>SUM(K32+K45+K47)</f>
        <v>38312.1</v>
      </c>
      <c r="L69" s="39">
        <f>SUM(L32+L45+L47+L49+L51+L53+L55+L57+L59+L61+L63+L65+L67)</f>
        <v>2705</v>
      </c>
      <c r="M69" s="39">
        <f>SUM(M32+M45+M47+M49+M51+M53+M55+M57+M59+M61+M63+M65+M67)</f>
        <v>181783</v>
      </c>
      <c r="N69" s="40"/>
      <c r="O69" s="20"/>
      <c r="P69" s="35"/>
    </row>
    <row r="70" spans="1:16" s="5" customFormat="1" ht="18.75" customHeight="1">
      <c r="A70" s="41"/>
      <c r="B70" s="41"/>
      <c r="C70" s="41"/>
      <c r="D70" s="35"/>
      <c r="E70" s="35"/>
      <c r="F70" s="36"/>
      <c r="G70" s="35"/>
      <c r="H70" s="35"/>
      <c r="I70" s="35"/>
      <c r="J70" s="37"/>
      <c r="K70" s="13">
        <f>SUM(K33+K46+K48)</f>
        <v>46484.5</v>
      </c>
      <c r="L70" s="39"/>
      <c r="M70" s="39"/>
      <c r="N70" s="40"/>
      <c r="O70" s="21"/>
      <c r="P70" s="35"/>
    </row>
    <row r="71" spans="1:16" ht="23.25" customHeight="1">
      <c r="A71" s="55" t="s">
        <v>44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23.25" customHeight="1">
      <c r="A72" s="56" t="s">
        <v>63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</sheetData>
  <sheetProtection/>
  <mergeCells count="428">
    <mergeCell ref="L69:L70"/>
    <mergeCell ref="E69:E70"/>
    <mergeCell ref="A71:P71"/>
    <mergeCell ref="A69:A70"/>
    <mergeCell ref="B69:B70"/>
    <mergeCell ref="C69:C70"/>
    <mergeCell ref="D69:D70"/>
    <mergeCell ref="F69:F70"/>
    <mergeCell ref="G69:G70"/>
    <mergeCell ref="H69:H70"/>
    <mergeCell ref="A72:P72"/>
    <mergeCell ref="M69:M70"/>
    <mergeCell ref="N69:N70"/>
    <mergeCell ref="O69:O70"/>
    <mergeCell ref="P69:P70"/>
    <mergeCell ref="P65:P66"/>
    <mergeCell ref="O65:O66"/>
    <mergeCell ref="N67:N68"/>
    <mergeCell ref="O67:O68"/>
    <mergeCell ref="P67:P68"/>
    <mergeCell ref="I69:I70"/>
    <mergeCell ref="J69:J70"/>
    <mergeCell ref="E67:E68"/>
    <mergeCell ref="F67:F68"/>
    <mergeCell ref="G67:G68"/>
    <mergeCell ref="H67:H68"/>
    <mergeCell ref="A67:A68"/>
    <mergeCell ref="B67:B68"/>
    <mergeCell ref="C67:C68"/>
    <mergeCell ref="D67:D68"/>
    <mergeCell ref="I67:I68"/>
    <mergeCell ref="L65:L66"/>
    <mergeCell ref="A65:A66"/>
    <mergeCell ref="B65:B66"/>
    <mergeCell ref="C65:C66"/>
    <mergeCell ref="D65:D66"/>
    <mergeCell ref="M65:M66"/>
    <mergeCell ref="N65:N66"/>
    <mergeCell ref="J67:J68"/>
    <mergeCell ref="L67:L68"/>
    <mergeCell ref="M67:M68"/>
    <mergeCell ref="I65:I66"/>
    <mergeCell ref="J65:J66"/>
    <mergeCell ref="H63:H64"/>
    <mergeCell ref="N63:N64"/>
    <mergeCell ref="J63:J64"/>
    <mergeCell ref="L63:L64"/>
    <mergeCell ref="M63:M64"/>
    <mergeCell ref="P63:P64"/>
    <mergeCell ref="E65:E66"/>
    <mergeCell ref="F65:F66"/>
    <mergeCell ref="G65:G66"/>
    <mergeCell ref="I63:I64"/>
    <mergeCell ref="H65:H66"/>
    <mergeCell ref="O61:O62"/>
    <mergeCell ref="I61:I62"/>
    <mergeCell ref="J61:J62"/>
    <mergeCell ref="L61:L62"/>
    <mergeCell ref="M61:M62"/>
    <mergeCell ref="P61:P62"/>
    <mergeCell ref="A63:A64"/>
    <mergeCell ref="B63:B64"/>
    <mergeCell ref="C63:C64"/>
    <mergeCell ref="D63:D64"/>
    <mergeCell ref="E63:E64"/>
    <mergeCell ref="F63:F64"/>
    <mergeCell ref="G63:G64"/>
    <mergeCell ref="O63:O64"/>
    <mergeCell ref="H61:H62"/>
    <mergeCell ref="N61:N62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61:G62"/>
    <mergeCell ref="G59:G60"/>
    <mergeCell ref="H59:H60"/>
    <mergeCell ref="I59:I60"/>
    <mergeCell ref="J59:J60"/>
    <mergeCell ref="L59:L60"/>
    <mergeCell ref="M59:M60"/>
    <mergeCell ref="M57:M58"/>
    <mergeCell ref="N57:N58"/>
    <mergeCell ref="O57:O58"/>
    <mergeCell ref="P57:P58"/>
    <mergeCell ref="A59:A60"/>
    <mergeCell ref="B59:B60"/>
    <mergeCell ref="C59:C60"/>
    <mergeCell ref="D59:D60"/>
    <mergeCell ref="E59:E60"/>
    <mergeCell ref="F59:F60"/>
    <mergeCell ref="F57:F58"/>
    <mergeCell ref="G57:G58"/>
    <mergeCell ref="H57:H58"/>
    <mergeCell ref="I57:I58"/>
    <mergeCell ref="J57:J58"/>
    <mergeCell ref="L57:L58"/>
    <mergeCell ref="P53:P54"/>
    <mergeCell ref="O53:O54"/>
    <mergeCell ref="N55:N56"/>
    <mergeCell ref="O55:O56"/>
    <mergeCell ref="P55:P56"/>
    <mergeCell ref="A57:A58"/>
    <mergeCell ref="B57:B58"/>
    <mergeCell ref="C57:C58"/>
    <mergeCell ref="D57:D58"/>
    <mergeCell ref="E57:E58"/>
    <mergeCell ref="E55:E56"/>
    <mergeCell ref="F55:F56"/>
    <mergeCell ref="G55:G56"/>
    <mergeCell ref="H55:H56"/>
    <mergeCell ref="A55:A56"/>
    <mergeCell ref="B55:B56"/>
    <mergeCell ref="C55:C56"/>
    <mergeCell ref="D55:D56"/>
    <mergeCell ref="F51:F52"/>
    <mergeCell ref="G51:G52"/>
    <mergeCell ref="I55:I56"/>
    <mergeCell ref="L53:L54"/>
    <mergeCell ref="M53:M54"/>
    <mergeCell ref="N53:N54"/>
    <mergeCell ref="J55:J56"/>
    <mergeCell ref="L55:L56"/>
    <mergeCell ref="M55:M56"/>
    <mergeCell ref="I53:I54"/>
    <mergeCell ref="H53:H54"/>
    <mergeCell ref="N51:N52"/>
    <mergeCell ref="J51:J52"/>
    <mergeCell ref="L51:L52"/>
    <mergeCell ref="M51:M52"/>
    <mergeCell ref="J53:J54"/>
    <mergeCell ref="H51:H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I51:I52"/>
    <mergeCell ref="L49:L50"/>
    <mergeCell ref="M49:M50"/>
    <mergeCell ref="N49:N50"/>
    <mergeCell ref="O49:O50"/>
    <mergeCell ref="P49:P50"/>
    <mergeCell ref="A51:A52"/>
    <mergeCell ref="B51:B52"/>
    <mergeCell ref="C51:C52"/>
    <mergeCell ref="D51:D52"/>
    <mergeCell ref="E51:E52"/>
    <mergeCell ref="O47:O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I47:I48"/>
    <mergeCell ref="J47:J48"/>
    <mergeCell ref="N45:N46"/>
    <mergeCell ref="J45:J46"/>
    <mergeCell ref="L45:L46"/>
    <mergeCell ref="M45:M46"/>
    <mergeCell ref="L47:L48"/>
    <mergeCell ref="M47:M48"/>
    <mergeCell ref="N47:N48"/>
    <mergeCell ref="O45:O46"/>
    <mergeCell ref="A47:A48"/>
    <mergeCell ref="B47:B48"/>
    <mergeCell ref="C47:C48"/>
    <mergeCell ref="D47:D48"/>
    <mergeCell ref="E47:E48"/>
    <mergeCell ref="F47:F48"/>
    <mergeCell ref="G47:G48"/>
    <mergeCell ref="I45:I46"/>
    <mergeCell ref="H47:H48"/>
    <mergeCell ref="O42:O43"/>
    <mergeCell ref="P42:P43"/>
    <mergeCell ref="A45:A46"/>
    <mergeCell ref="B45:B46"/>
    <mergeCell ref="C45:C46"/>
    <mergeCell ref="D45:D46"/>
    <mergeCell ref="E45:E46"/>
    <mergeCell ref="F45:F46"/>
    <mergeCell ref="G45:G46"/>
    <mergeCell ref="H45:H46"/>
    <mergeCell ref="H42:H43"/>
    <mergeCell ref="I42:I43"/>
    <mergeCell ref="J42:J43"/>
    <mergeCell ref="K42:K43"/>
    <mergeCell ref="L42:M42"/>
    <mergeCell ref="N42:N43"/>
    <mergeCell ref="F39:J40"/>
    <mergeCell ref="K40:M40"/>
    <mergeCell ref="L41:M41"/>
    <mergeCell ref="A42:A43"/>
    <mergeCell ref="B42:B43"/>
    <mergeCell ref="C42:C43"/>
    <mergeCell ref="D42:D43"/>
    <mergeCell ref="E42:E43"/>
    <mergeCell ref="F42:F43"/>
    <mergeCell ref="G42:G43"/>
    <mergeCell ref="A34:P34"/>
    <mergeCell ref="A35:P35"/>
    <mergeCell ref="M32:M33"/>
    <mergeCell ref="N32:N33"/>
    <mergeCell ref="P32:P33"/>
    <mergeCell ref="E32:E33"/>
    <mergeCell ref="A32:A33"/>
    <mergeCell ref="B32:B33"/>
    <mergeCell ref="C32:C33"/>
    <mergeCell ref="D32:D33"/>
    <mergeCell ref="F2:J3"/>
    <mergeCell ref="K3:M3"/>
    <mergeCell ref="I32:I33"/>
    <mergeCell ref="J32:J33"/>
    <mergeCell ref="L32:L33"/>
    <mergeCell ref="L30:L31"/>
    <mergeCell ref="M30:M31"/>
    <mergeCell ref="F32:F33"/>
    <mergeCell ref="G32:G33"/>
    <mergeCell ref="H32:H33"/>
    <mergeCell ref="N30:N31"/>
    <mergeCell ref="P30:P31"/>
    <mergeCell ref="K28:K29"/>
    <mergeCell ref="M22:M23"/>
    <mergeCell ref="L28:L29"/>
    <mergeCell ref="M28:M29"/>
    <mergeCell ref="N28:N29"/>
    <mergeCell ref="P28:P29"/>
    <mergeCell ref="L26:L27"/>
    <mergeCell ref="M26:M27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J30:J31"/>
    <mergeCell ref="I26:I27"/>
    <mergeCell ref="I28:I29"/>
    <mergeCell ref="J10:J11"/>
    <mergeCell ref="J14:J15"/>
    <mergeCell ref="J16:J17"/>
    <mergeCell ref="J26:J27"/>
    <mergeCell ref="J28:J29"/>
    <mergeCell ref="I22:I23"/>
    <mergeCell ref="O26:O27"/>
    <mergeCell ref="K16:K17"/>
    <mergeCell ref="K18:K19"/>
    <mergeCell ref="L24:L25"/>
    <mergeCell ref="M24:M25"/>
    <mergeCell ref="N24:N25"/>
    <mergeCell ref="L16:L17"/>
    <mergeCell ref="M16:M17"/>
    <mergeCell ref="N16:N17"/>
    <mergeCell ref="L22:L23"/>
    <mergeCell ref="P24:P25"/>
    <mergeCell ref="O24:O25"/>
    <mergeCell ref="N26:N27"/>
    <mergeCell ref="P26:P27"/>
    <mergeCell ref="L20:L21"/>
    <mergeCell ref="N20:N21"/>
    <mergeCell ref="M20:M21"/>
    <mergeCell ref="P20:P21"/>
    <mergeCell ref="N22:N23"/>
    <mergeCell ref="P22:P23"/>
    <mergeCell ref="N10:N11"/>
    <mergeCell ref="L12:L13"/>
    <mergeCell ref="M12:M13"/>
    <mergeCell ref="N12:N13"/>
    <mergeCell ref="N14:N15"/>
    <mergeCell ref="P14:P15"/>
    <mergeCell ref="P12:P13"/>
    <mergeCell ref="L10:L11"/>
    <mergeCell ref="M10:M11"/>
    <mergeCell ref="L14:L15"/>
    <mergeCell ref="M14:M15"/>
    <mergeCell ref="L18:L19"/>
    <mergeCell ref="M18:M19"/>
    <mergeCell ref="P16:P17"/>
    <mergeCell ref="O16:O17"/>
    <mergeCell ref="N18:N19"/>
    <mergeCell ref="P18:P19"/>
    <mergeCell ref="J18:J19"/>
    <mergeCell ref="J20:J21"/>
    <mergeCell ref="J22:J23"/>
    <mergeCell ref="J24:J25"/>
    <mergeCell ref="H22:H23"/>
    <mergeCell ref="H24:H25"/>
    <mergeCell ref="H26:H27"/>
    <mergeCell ref="H28:H29"/>
    <mergeCell ref="I10:I11"/>
    <mergeCell ref="I12:I13"/>
    <mergeCell ref="I14:I15"/>
    <mergeCell ref="I16:I17"/>
    <mergeCell ref="I18:I19"/>
    <mergeCell ref="I20:I21"/>
    <mergeCell ref="I24:I25"/>
    <mergeCell ref="G22:G23"/>
    <mergeCell ref="G24:G25"/>
    <mergeCell ref="G26:G27"/>
    <mergeCell ref="G28:G29"/>
    <mergeCell ref="H10:H11"/>
    <mergeCell ref="H12:H13"/>
    <mergeCell ref="H14:H15"/>
    <mergeCell ref="H16:H17"/>
    <mergeCell ref="H18:H19"/>
    <mergeCell ref="H20:H21"/>
    <mergeCell ref="A26:A27"/>
    <mergeCell ref="B26:B27"/>
    <mergeCell ref="A28:A29"/>
    <mergeCell ref="B28:B29"/>
    <mergeCell ref="G10:G11"/>
    <mergeCell ref="G12:G13"/>
    <mergeCell ref="G14:G15"/>
    <mergeCell ref="G16:G17"/>
    <mergeCell ref="G18:G19"/>
    <mergeCell ref="G20:G21"/>
    <mergeCell ref="C26:C27"/>
    <mergeCell ref="A20:A21"/>
    <mergeCell ref="B20:B21"/>
    <mergeCell ref="A22:A23"/>
    <mergeCell ref="B22:B23"/>
    <mergeCell ref="C20:C21"/>
    <mergeCell ref="C22:C23"/>
    <mergeCell ref="C24:C25"/>
    <mergeCell ref="A24:A25"/>
    <mergeCell ref="B24:B25"/>
    <mergeCell ref="B12:B13"/>
    <mergeCell ref="A14:A15"/>
    <mergeCell ref="B14:B15"/>
    <mergeCell ref="C18:C19"/>
    <mergeCell ref="A16:A17"/>
    <mergeCell ref="B16:B17"/>
    <mergeCell ref="A18:A19"/>
    <mergeCell ref="B18:B19"/>
    <mergeCell ref="C10:C11"/>
    <mergeCell ref="C12:C13"/>
    <mergeCell ref="C14:C15"/>
    <mergeCell ref="C16:C17"/>
    <mergeCell ref="C28:C29"/>
    <mergeCell ref="A8:A9"/>
    <mergeCell ref="B8:B9"/>
    <mergeCell ref="A10:A11"/>
    <mergeCell ref="B10:B11"/>
    <mergeCell ref="A12:A13"/>
    <mergeCell ref="E14:E15"/>
    <mergeCell ref="F14:F15"/>
    <mergeCell ref="F12:F13"/>
    <mergeCell ref="E12:E13"/>
    <mergeCell ref="F10:F11"/>
    <mergeCell ref="E10:E11"/>
    <mergeCell ref="E22:E23"/>
    <mergeCell ref="F20:F21"/>
    <mergeCell ref="E20:E21"/>
    <mergeCell ref="F18:F19"/>
    <mergeCell ref="E18:E19"/>
    <mergeCell ref="F16:F17"/>
    <mergeCell ref="E16:E17"/>
    <mergeCell ref="D14:D15"/>
    <mergeCell ref="D12:D13"/>
    <mergeCell ref="D10:D11"/>
    <mergeCell ref="F28:F29"/>
    <mergeCell ref="E28:E29"/>
    <mergeCell ref="F26:F27"/>
    <mergeCell ref="E26:E27"/>
    <mergeCell ref="F24:F25"/>
    <mergeCell ref="E24:E25"/>
    <mergeCell ref="F22:F23"/>
    <mergeCell ref="M8:M9"/>
    <mergeCell ref="N8:N9"/>
    <mergeCell ref="P8:P9"/>
    <mergeCell ref="D28:D29"/>
    <mergeCell ref="D26:D27"/>
    <mergeCell ref="D24:D25"/>
    <mergeCell ref="D22:D23"/>
    <mergeCell ref="D20:D21"/>
    <mergeCell ref="D18:D19"/>
    <mergeCell ref="D16:D17"/>
    <mergeCell ref="L4:M4"/>
    <mergeCell ref="C8:C9"/>
    <mergeCell ref="D8:D9"/>
    <mergeCell ref="E8:E9"/>
    <mergeCell ref="F8:F9"/>
    <mergeCell ref="G8:G9"/>
    <mergeCell ref="H8:H9"/>
    <mergeCell ref="I8:I9"/>
    <mergeCell ref="J8:J9"/>
    <mergeCell ref="L8:L9"/>
    <mergeCell ref="I5:I6"/>
    <mergeCell ref="N5:N6"/>
    <mergeCell ref="P5:P6"/>
    <mergeCell ref="J5:J6"/>
    <mergeCell ref="K5:K6"/>
    <mergeCell ref="L5:M5"/>
    <mergeCell ref="O5:O6"/>
    <mergeCell ref="E5:E6"/>
    <mergeCell ref="F5:F6"/>
    <mergeCell ref="G5:G6"/>
    <mergeCell ref="H5:H6"/>
    <mergeCell ref="A5:A6"/>
    <mergeCell ref="B5:B6"/>
    <mergeCell ref="C5:C6"/>
    <mergeCell ref="D5:D6"/>
    <mergeCell ref="O28:O29"/>
    <mergeCell ref="O30:O31"/>
    <mergeCell ref="O32:O33"/>
    <mergeCell ref="O8:O9"/>
    <mergeCell ref="O10:O11"/>
    <mergeCell ref="O12:O13"/>
    <mergeCell ref="O14:O15"/>
    <mergeCell ref="O18:O19"/>
    <mergeCell ref="O20:O21"/>
    <mergeCell ref="O22:O23"/>
  </mergeCells>
  <printOptions/>
  <pageMargins left="0.7874015748031497" right="0.2" top="0.9055118110236221" bottom="0.44" header="0.5118110236220472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管理係１</dc:creator>
  <cp:keywords/>
  <dc:description/>
  <cp:lastModifiedBy>19PC-021</cp:lastModifiedBy>
  <cp:lastPrinted>2018-03-12T00:58:44Z</cp:lastPrinted>
  <dcterms:created xsi:type="dcterms:W3CDTF">2002-04-23T02:55:01Z</dcterms:created>
  <dcterms:modified xsi:type="dcterms:W3CDTF">2020-05-18T11:36:55Z</dcterms:modified>
  <cp:category/>
  <cp:version/>
  <cp:contentType/>
  <cp:contentStatus/>
</cp:coreProperties>
</file>