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gohoiku-nas\子供家庭部\2 子育て支援課（H26.4.1～）\1-1 子育て支援係事業（H27.8.9新設）\05 放課後児童健全育成事業\1 放課後児童クラブ\令和3年度\学童新設\"/>
    </mc:Choice>
  </mc:AlternateContent>
  <xr:revisionPtr revIDLastSave="0" documentId="13_ncr:1_{FAFA07A7-53DA-47C5-81AC-9B3D603CDE60}" xr6:coauthVersionLast="36" xr6:coauthVersionMax="36" xr10:uidLastSave="{00000000-0000-0000-0000-000000000000}"/>
  <bookViews>
    <workbookView xWindow="0" yWindow="0" windowWidth="20490" windowHeight="6705" activeTab="1" xr2:uid="{73084321-40B1-43F1-BA5E-3960AEE7DF46}"/>
  </bookViews>
  <sheets>
    <sheet name="（様式第４号）収支計画書" sheetId="5" r:id="rId1"/>
    <sheet name="補助金総括表" sheetId="2" r:id="rId2"/>
  </sheets>
  <definedNames>
    <definedName name="as" localSheetId="0">#REF!</definedName>
    <definedName name="as">#REF!</definedName>
    <definedName name="por1c1r28c13rtp">#REF!</definedName>
    <definedName name="_xlnm.Print_Area" localSheetId="0">'（様式第４号）収支計画書'!$A$1:$K$60</definedName>
    <definedName name="_xlnm.Print_Area" localSheetId="1">補助金総括表!$A$1:$P$36</definedName>
    <definedName name="あｓ" localSheetId="0">#REF!</definedName>
    <definedName name="あｓ">#REF!</definedName>
    <definedName name="ああ">#REF!</definedName>
    <definedName name="運営報告書28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17" i="5"/>
  <c r="G16" i="5"/>
  <c r="G14" i="5"/>
  <c r="K58" i="5" l="1"/>
  <c r="G58" i="5"/>
  <c r="K52" i="5"/>
  <c r="K39" i="5"/>
  <c r="K59" i="5" s="1"/>
  <c r="G39" i="5"/>
  <c r="K26" i="5"/>
  <c r="G26" i="5"/>
  <c r="K18" i="5"/>
  <c r="K27" i="5" s="1"/>
  <c r="G59" i="5" l="1"/>
  <c r="Q19" i="2"/>
  <c r="O11" i="2" s="1"/>
  <c r="M11" i="2" s="1"/>
  <c r="E7" i="2" s="1"/>
  <c r="G10" i="5" s="1"/>
  <c r="M6" i="2"/>
  <c r="M9" i="2"/>
  <c r="M8" i="2"/>
  <c r="E6" i="2" s="1"/>
  <c r="G9" i="5" s="1"/>
  <c r="M7" i="2"/>
  <c r="T21" i="2" l="1"/>
  <c r="S21" i="2"/>
  <c r="T20" i="2"/>
  <c r="S20" i="2"/>
  <c r="F18" i="2"/>
  <c r="T17" i="2"/>
  <c r="S17" i="2"/>
  <c r="T16" i="2"/>
  <c r="S16" i="2"/>
  <c r="F15" i="2"/>
  <c r="F14" i="2"/>
  <c r="F13" i="2"/>
  <c r="F10" i="2"/>
  <c r="G13" i="5" s="1"/>
  <c r="M10" i="2"/>
  <c r="U21" i="2" l="1"/>
  <c r="U17" i="2"/>
  <c r="U16" i="2"/>
  <c r="U20" i="2"/>
  <c r="U22" i="2" l="1"/>
  <c r="Q18" i="2" s="1"/>
  <c r="O13" i="2" s="1"/>
  <c r="M13" i="2" s="1"/>
  <c r="E9" i="2" s="1"/>
  <c r="G11" i="5" s="1"/>
  <c r="Q16" i="2"/>
  <c r="O12" i="2" s="1"/>
  <c r="M12" i="2" s="1"/>
  <c r="E8" i="2" s="1"/>
  <c r="G12" i="5" s="1"/>
  <c r="U18" i="2"/>
  <c r="G20" i="5" l="1"/>
  <c r="G27" i="5" s="1"/>
  <c r="E61" i="5" s="1"/>
  <c r="F6" i="2"/>
  <c r="F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高良 若菜</author>
    <author>桃原 男</author>
    <author>19PC-309</author>
    <author>kadena</author>
  </authors>
  <commentList>
    <comment ref="B2" authorId="0" shapeId="0" xr:uid="{42FD9728-F754-440C-8A16-BE84B2AF55B2}">
      <text>
        <r>
          <rPr>
            <b/>
            <sz val="18"/>
            <color indexed="81"/>
            <rFont val="ＭＳ Ｐゴシック"/>
            <family val="3"/>
            <charset val="128"/>
          </rPr>
          <t>色つき部分のみ入力してください。</t>
        </r>
      </text>
    </comment>
    <comment ref="E6" authorId="1" shapeId="0" xr:uid="{D66F5F16-26F4-4356-A3D5-91C792AD960E}">
      <text>
        <r>
          <rPr>
            <sz val="12"/>
            <color indexed="81"/>
            <rFont val="ＭＳ Ｐゴシック"/>
            <family val="3"/>
            <charset val="128"/>
          </rPr>
          <t xml:space="preserve">
基本額表の児童数を入力すると自動的に入力されます。
</t>
        </r>
      </text>
    </comment>
    <comment ref="J6" authorId="2" shapeId="0" xr:uid="{22C3EC64-4CA4-43E6-A8E1-371AA96BBCB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緑風放課後児童クラブの定員は約40名のため、
「児童数」は「36人～45人」の入力欄に『40』と入力してください。</t>
        </r>
      </text>
    </comment>
    <comment ref="O11" authorId="1" shapeId="0" xr:uid="{30DAF998-6A93-42D9-BFFA-C3B03462ACFE}">
      <text>
        <r>
          <rPr>
            <sz val="14"/>
            <color indexed="81"/>
            <rFont val="ＭＳ Ｐゴシック"/>
            <family val="3"/>
            <charset val="128"/>
          </rPr>
          <t xml:space="preserve">
開所日数と開所時間を入力すると、自動的に入力されます。</t>
        </r>
      </text>
    </comment>
    <comment ref="E13" authorId="3" shapeId="0" xr:uid="{F7D05C21-51D4-4F00-AFC2-E6A541E31F60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D・F・G・I欄は
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<sst xmlns="http://schemas.openxmlformats.org/spreadsheetml/2006/main" count="218" uniqueCount="184">
  <si>
    <t>令和３年度　 放課後児童健全育成事業補助金総括表</t>
    <rPh sb="0" eb="2">
      <t>レイワ</t>
    </rPh>
    <rPh sb="21" eb="24">
      <t>ソウカツヒョウ</t>
    </rPh>
    <phoneticPr fontId="3"/>
  </si>
  <si>
    <t>放課後児童健全育成事業（算定）</t>
    <rPh sb="12" eb="14">
      <t>サンテイ</t>
    </rPh>
    <phoneticPr fontId="3"/>
  </si>
  <si>
    <t>表1</t>
    <rPh sb="0" eb="1">
      <t>ヒョウ</t>
    </rPh>
    <phoneticPr fontId="3"/>
  </si>
  <si>
    <t>基本額表</t>
    <rPh sb="0" eb="2">
      <t>キホン</t>
    </rPh>
    <rPh sb="2" eb="3">
      <t>ガク</t>
    </rPh>
    <rPh sb="3" eb="4">
      <t>ヒョウ</t>
    </rPh>
    <phoneticPr fontId="3"/>
  </si>
  <si>
    <t>250日以上開設</t>
    <rPh sb="3" eb="4">
      <t>ニチ</t>
    </rPh>
    <rPh sb="4" eb="6">
      <t>イジョウ</t>
    </rPh>
    <rPh sb="6" eb="8">
      <t>カイセツ</t>
    </rPh>
    <phoneticPr fontId="3"/>
  </si>
  <si>
    <t>区分</t>
    <rPh sb="0" eb="2">
      <t>クブン</t>
    </rPh>
    <phoneticPr fontId="3"/>
  </si>
  <si>
    <t>名称</t>
    <rPh sb="0" eb="2">
      <t>メイショウ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</si>
  <si>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</si>
  <si>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合計</t>
    <rPh sb="0" eb="2">
      <t>ゴウケイ</t>
    </rPh>
    <phoneticPr fontId="3"/>
  </si>
  <si>
    <t xml:space="preserve">   Ａ  　基本単価</t>
    <phoneticPr fontId="3"/>
  </si>
  <si>
    <t>支援の単位</t>
    <rPh sb="0" eb="2">
      <t>シエン</t>
    </rPh>
    <rPh sb="3" eb="5">
      <t>タンイ</t>
    </rPh>
    <phoneticPr fontId="3"/>
  </si>
  <si>
    <t>児童数</t>
    <rPh sb="0" eb="2">
      <t>ジドウ</t>
    </rPh>
    <rPh sb="2" eb="3">
      <t>スウ</t>
    </rPh>
    <phoneticPr fontId="3"/>
  </si>
  <si>
    <t>計算式</t>
    <rPh sb="0" eb="2">
      <t>ケイサン</t>
    </rPh>
    <rPh sb="2" eb="3">
      <t>シキ</t>
    </rPh>
    <phoneticPr fontId="3"/>
  </si>
  <si>
    <t>基本額</t>
    <rPh sb="0" eb="2">
      <t>キホン</t>
    </rPh>
    <rPh sb="2" eb="3">
      <t>ガク</t>
    </rPh>
    <phoneticPr fontId="3"/>
  </si>
  <si>
    <t>対象経費（特定分）</t>
    <phoneticPr fontId="3"/>
  </si>
  <si>
    <t>①放課後児童健全
育成事業</t>
    <rPh sb="1" eb="4">
      <t>ホウカゴ</t>
    </rPh>
    <rPh sb="4" eb="6">
      <t>ジドウ</t>
    </rPh>
    <rPh sb="6" eb="8">
      <t>ケンゼン</t>
    </rPh>
    <rPh sb="9" eb="11">
      <t>イクセイ</t>
    </rPh>
    <rPh sb="11" eb="13">
      <t>ジギョウ</t>
    </rPh>
    <phoneticPr fontId="3"/>
  </si>
  <si>
    <t>10人～19人</t>
    <rPh sb="2" eb="3">
      <t>ニン</t>
    </rPh>
    <rPh sb="6" eb="7">
      <t>ニン</t>
    </rPh>
    <phoneticPr fontId="3"/>
  </si>
  <si>
    <t>20人～35人</t>
    <rPh sb="2" eb="3">
      <t>ニン</t>
    </rPh>
    <rPh sb="6" eb="7">
      <t>ニン</t>
    </rPh>
    <phoneticPr fontId="3"/>
  </si>
  <si>
    <t>長時間開設</t>
    <rPh sb="0" eb="3">
      <t>チョウジカン</t>
    </rPh>
    <rPh sb="3" eb="5">
      <t>カイセツ</t>
    </rPh>
    <phoneticPr fontId="3"/>
  </si>
  <si>
    <t>C　平日分</t>
    <phoneticPr fontId="3"/>
  </si>
  <si>
    <t>36人～45人</t>
    <rPh sb="2" eb="3">
      <t>ニン</t>
    </rPh>
    <rPh sb="6" eb="7">
      <t>ニン</t>
    </rPh>
    <phoneticPr fontId="3"/>
  </si>
  <si>
    <t>C　長期休暇分</t>
    <phoneticPr fontId="3"/>
  </si>
  <si>
    <t>46人～70人</t>
    <rPh sb="2" eb="3">
      <t>ニン</t>
    </rPh>
    <rPh sb="6" eb="7">
      <t>ニン</t>
    </rPh>
    <phoneticPr fontId="3"/>
  </si>
  <si>
    <t>71人以上</t>
    <rPh sb="2" eb="3">
      <t>ニン</t>
    </rPh>
    <phoneticPr fontId="3"/>
  </si>
  <si>
    <t>Ｂ</t>
  </si>
  <si>
    <t>開所日数
加算額</t>
    <rPh sb="0" eb="2">
      <t>カイショ</t>
    </rPh>
    <phoneticPr fontId="3"/>
  </si>
  <si>
    <t>250日を超える開所日数を入力</t>
    <rPh sb="3" eb="4">
      <t>ニチ</t>
    </rPh>
    <rPh sb="5" eb="6">
      <t>コ</t>
    </rPh>
    <rPh sb="8" eb="10">
      <t>カイショ</t>
    </rPh>
    <rPh sb="10" eb="12">
      <t>ニッスウ</t>
    </rPh>
    <rPh sb="13" eb="15">
      <t>ニュウリョク</t>
    </rPh>
    <phoneticPr fontId="3"/>
  </si>
  <si>
    <t>Ｃ</t>
  </si>
  <si>
    <t>長時間
開所加算額</t>
    <rPh sb="4" eb="6">
      <t>カイショ</t>
    </rPh>
    <phoneticPr fontId="3"/>
  </si>
  <si>
    <t>平日分</t>
    <rPh sb="0" eb="2">
      <t>ヘイジツ</t>
    </rPh>
    <rPh sb="2" eb="3">
      <t>ブン</t>
    </rPh>
    <phoneticPr fontId="3"/>
  </si>
  <si>
    <t>平日分の18時を超える時間を入力</t>
    <rPh sb="0" eb="2">
      <t>ヘイジツ</t>
    </rPh>
    <rPh sb="2" eb="3">
      <t>ブン</t>
    </rPh>
    <rPh sb="6" eb="7">
      <t>ジ</t>
    </rPh>
    <rPh sb="8" eb="9">
      <t>コ</t>
    </rPh>
    <rPh sb="11" eb="13">
      <t>ジカン</t>
    </rPh>
    <rPh sb="14" eb="16">
      <t>ニュウリョク</t>
    </rPh>
    <phoneticPr fontId="3"/>
  </si>
  <si>
    <t>長期休暇等分</t>
    <rPh sb="0" eb="2">
      <t>チョウキ</t>
    </rPh>
    <rPh sb="2" eb="4">
      <t>キュウカ</t>
    </rPh>
    <rPh sb="4" eb="6">
      <t>トウブン</t>
    </rPh>
    <phoneticPr fontId="3"/>
  </si>
  <si>
    <t>長期休暇分の8時間を超える時間数を入力</t>
    <rPh sb="0" eb="2">
      <t>チョウキ</t>
    </rPh>
    <rPh sb="2" eb="4">
      <t>キュウカ</t>
    </rPh>
    <rPh sb="4" eb="5">
      <t>ブン</t>
    </rPh>
    <rPh sb="7" eb="9">
      <t>ジカン</t>
    </rPh>
    <rPh sb="10" eb="11">
      <t>コ</t>
    </rPh>
    <rPh sb="13" eb="16">
      <t>ジカンスウ</t>
    </rPh>
    <rPh sb="17" eb="19">
      <t>ニュウリョク</t>
    </rPh>
    <phoneticPr fontId="3"/>
  </si>
  <si>
    <t>対象経費（一般分）</t>
  </si>
  <si>
    <t>開所時間と開所日数</t>
    <phoneticPr fontId="3"/>
  </si>
  <si>
    <t>平日</t>
    <rPh sb="0" eb="2">
      <t>ヘイジツ</t>
    </rPh>
    <phoneticPr fontId="3"/>
  </si>
  <si>
    <t>平日　　</t>
    <rPh sb="0" eb="2">
      <t>ヘイジツ</t>
    </rPh>
    <phoneticPr fontId="3"/>
  </si>
  <si>
    <t>～</t>
    <phoneticPr fontId="3"/>
  </si>
  <si>
    <t>土曜日　　</t>
    <rPh sb="0" eb="3">
      <t>ドヨウビ</t>
    </rPh>
    <phoneticPr fontId="3"/>
  </si>
  <si>
    <t>長期休暇　　</t>
    <rPh sb="0" eb="2">
      <t>チョウキ</t>
    </rPh>
    <rPh sb="2" eb="4">
      <t>キュウカ</t>
    </rPh>
    <phoneticPr fontId="3"/>
  </si>
  <si>
    <t>（その他）</t>
    <rPh sb="3" eb="4">
      <t>タ</t>
    </rPh>
    <phoneticPr fontId="3"/>
  </si>
  <si>
    <t>開所日数</t>
    <phoneticPr fontId="3"/>
  </si>
  <si>
    <t>年間開所日数</t>
    <rPh sb="2" eb="4">
      <t>カイショ</t>
    </rPh>
    <rPh sb="4" eb="6">
      <t>ニッスウ</t>
    </rPh>
    <phoneticPr fontId="3"/>
  </si>
  <si>
    <t>長期</t>
    <rPh sb="0" eb="2">
      <t>チョウキ</t>
    </rPh>
    <phoneticPr fontId="3"/>
  </si>
  <si>
    <t>うち日曜・祝日
開設日数　</t>
    <rPh sb="5" eb="7">
      <t>シュクジツ</t>
    </rPh>
    <rPh sb="8" eb="10">
      <t>カイセツ</t>
    </rPh>
    <phoneticPr fontId="3"/>
  </si>
  <si>
    <t>Ｂ</t>
    <phoneticPr fontId="3"/>
  </si>
  <si>
    <t>開所日数加算</t>
    <rPh sb="0" eb="2">
      <t>カイショ</t>
    </rPh>
    <phoneticPr fontId="3"/>
  </si>
  <si>
    <t>長時間開設加算</t>
    <phoneticPr fontId="3"/>
  </si>
  <si>
    <t>F</t>
    <phoneticPr fontId="3"/>
  </si>
  <si>
    <t>送迎支援事業</t>
    <rPh sb="0" eb="2">
      <t>ソウゲイ</t>
    </rPh>
    <rPh sb="2" eb="4">
      <t>シエン</t>
    </rPh>
    <rPh sb="4" eb="6">
      <t>ジギョウ</t>
    </rPh>
    <phoneticPr fontId="3"/>
  </si>
  <si>
    <t>H</t>
    <phoneticPr fontId="3"/>
  </si>
  <si>
    <t>処遇改善事業</t>
    <rPh sb="0" eb="2">
      <t>ショグウ</t>
    </rPh>
    <rPh sb="2" eb="4">
      <t>カイゼン</t>
    </rPh>
    <rPh sb="4" eb="6">
      <t>ジギョウ</t>
    </rPh>
    <phoneticPr fontId="3"/>
  </si>
  <si>
    <t>キャリアアップ処遇改善事業（１）</t>
    <phoneticPr fontId="1"/>
  </si>
  <si>
    <t>キャリアアップ処遇改善事業（２）</t>
    <phoneticPr fontId="1"/>
  </si>
  <si>
    <t>キャリアアップ処遇改善事業（３）</t>
    <phoneticPr fontId="1"/>
  </si>
  <si>
    <t>送迎支援事業</t>
    <phoneticPr fontId="1"/>
  </si>
  <si>
    <t>開所日数加算額</t>
    <phoneticPr fontId="1"/>
  </si>
  <si>
    <t>Ａ</t>
    <phoneticPr fontId="3"/>
  </si>
  <si>
    <t>基本単価</t>
    <phoneticPr fontId="1"/>
  </si>
  <si>
    <t>ひとり親家庭学童　利用料減免事業</t>
    <rPh sb="3" eb="4">
      <t>オヤ</t>
    </rPh>
    <rPh sb="4" eb="6">
      <t>カテイ</t>
    </rPh>
    <rPh sb="6" eb="8">
      <t>ガクドウ</t>
    </rPh>
    <rPh sb="9" eb="12">
      <t>リヨウリョウ</t>
    </rPh>
    <rPh sb="12" eb="14">
      <t>ゲンメン</t>
    </rPh>
    <rPh sb="14" eb="16">
      <t>ジギョウ</t>
    </rPh>
    <phoneticPr fontId="1"/>
  </si>
  <si>
    <r>
      <t>：1クラブ　（年間開所日数-250日）×</t>
    </r>
    <r>
      <rPr>
        <sz val="11"/>
        <color indexed="10"/>
        <rFont val="游ゴシック"/>
        <family val="3"/>
        <charset val="128"/>
        <scheme val="minor"/>
      </rPr>
      <t>18,000</t>
    </r>
    <r>
      <rPr>
        <sz val="11"/>
        <color theme="1"/>
        <rFont val="游ゴシック"/>
        <family val="3"/>
        <charset val="128"/>
        <scheme val="minor"/>
      </rPr>
      <t>円として計上する。</t>
    </r>
    <rPh sb="7" eb="9">
      <t>ネンカン</t>
    </rPh>
    <rPh sb="9" eb="11">
      <t>カイショ</t>
    </rPh>
    <rPh sb="11" eb="13">
      <t>ニッスウ</t>
    </rPh>
    <rPh sb="17" eb="18">
      <t>ニチ</t>
    </rPh>
    <phoneticPr fontId="3"/>
  </si>
  <si>
    <t>　　　　　　（特記事項）　</t>
    <phoneticPr fontId="1"/>
  </si>
  <si>
    <t>B</t>
    <phoneticPr fontId="3"/>
  </si>
  <si>
    <t>C</t>
    <phoneticPr fontId="1"/>
  </si>
  <si>
    <t>E</t>
    <phoneticPr fontId="1"/>
  </si>
  <si>
    <t>D</t>
    <phoneticPr fontId="1"/>
  </si>
  <si>
    <r>
      <t>：１クラブ当たり年額</t>
    </r>
    <r>
      <rPr>
        <sz val="11"/>
        <color rgb="FFFF0000"/>
        <rFont val="游ゴシック"/>
        <family val="3"/>
        <charset val="128"/>
        <scheme val="minor"/>
      </rPr>
      <t>479,000</t>
    </r>
    <r>
      <rPr>
        <sz val="11"/>
        <color theme="1"/>
        <rFont val="游ゴシック"/>
        <family val="3"/>
        <charset val="128"/>
        <scheme val="minor"/>
      </rPr>
      <t>円基準額（送迎用車両に係る燃料費）</t>
    </r>
    <rPh sb="5" eb="6">
      <t>ア</t>
    </rPh>
    <rPh sb="8" eb="10">
      <t>ネンガク</t>
    </rPh>
    <rPh sb="17" eb="18">
      <t>エン</t>
    </rPh>
    <rPh sb="18" eb="20">
      <t>キジュン</t>
    </rPh>
    <rPh sb="20" eb="21">
      <t>ガク</t>
    </rPh>
    <rPh sb="22" eb="24">
      <t>ソウゲイ</t>
    </rPh>
    <rPh sb="24" eb="25">
      <t>ヨウ</t>
    </rPh>
    <rPh sb="25" eb="27">
      <t>シャリョウ</t>
    </rPh>
    <rPh sb="28" eb="29">
      <t>カカ</t>
    </rPh>
    <rPh sb="30" eb="33">
      <t>ネンリョウヒ</t>
    </rPh>
    <phoneticPr fontId="3"/>
  </si>
  <si>
    <t>ひとり親家庭学童利用料減免事業</t>
    <rPh sb="3" eb="4">
      <t>オヤ</t>
    </rPh>
    <rPh sb="4" eb="8">
      <t>カテイガクドウ</t>
    </rPh>
    <rPh sb="8" eb="10">
      <t>リヨウ</t>
    </rPh>
    <rPh sb="10" eb="11">
      <t>リョウ</t>
    </rPh>
    <rPh sb="11" eb="15">
      <t>ゲンメンジギョウ</t>
    </rPh>
    <phoneticPr fontId="3"/>
  </si>
  <si>
    <t>１　収入別内訳</t>
    <rPh sb="2" eb="4">
      <t>シュウニュウ</t>
    </rPh>
    <rPh sb="4" eb="5">
      <t>ベツ</t>
    </rPh>
    <rPh sb="5" eb="7">
      <t>ウチワケ</t>
    </rPh>
    <phoneticPr fontId="3"/>
  </si>
  <si>
    <t>収入</t>
    <rPh sb="0" eb="2">
      <t>シュウニュウ</t>
    </rPh>
    <phoneticPr fontId="3"/>
  </si>
  <si>
    <t>委託・補助会計</t>
    <rPh sb="0" eb="2">
      <t>イタク</t>
    </rPh>
    <rPh sb="3" eb="5">
      <t>ホジョ</t>
    </rPh>
    <rPh sb="5" eb="7">
      <t>カイケイ</t>
    </rPh>
    <phoneticPr fontId="3"/>
  </si>
  <si>
    <t>実費負担会計</t>
    <rPh sb="0" eb="2">
      <t>ジッピ</t>
    </rPh>
    <rPh sb="2" eb="4">
      <t>フタン</t>
    </rPh>
    <rPh sb="4" eb="6">
      <t>カイケイ</t>
    </rPh>
    <phoneticPr fontId="3"/>
  </si>
  <si>
    <t>科目</t>
    <rPh sb="0" eb="2">
      <t>カモク</t>
    </rPh>
    <phoneticPr fontId="3"/>
  </si>
  <si>
    <t>予算額（円）</t>
    <rPh sb="0" eb="3">
      <t>ヨサンガク</t>
    </rPh>
    <rPh sb="4" eb="5">
      <t>エン</t>
    </rPh>
    <phoneticPr fontId="3"/>
  </si>
  <si>
    <t>摘要</t>
    <rPh sb="0" eb="2">
      <t>テキヨウ</t>
    </rPh>
    <phoneticPr fontId="3"/>
  </si>
  <si>
    <t>補助金</t>
    <rPh sb="0" eb="3">
      <t>ホジョキン</t>
    </rPh>
    <phoneticPr fontId="3"/>
  </si>
  <si>
    <t>特定：児童数区分（基本）</t>
    <rPh sb="0" eb="2">
      <t>トクテイ</t>
    </rPh>
    <rPh sb="3" eb="5">
      <t>ジドウ</t>
    </rPh>
    <rPh sb="5" eb="6">
      <t>スウ</t>
    </rPh>
    <rPh sb="6" eb="8">
      <t>クブン</t>
    </rPh>
    <rPh sb="9" eb="11">
      <t>キホン</t>
    </rPh>
    <phoneticPr fontId="3"/>
  </si>
  <si>
    <t>利用料（保護者負担分）</t>
    <rPh sb="0" eb="3">
      <t>リヨウリョウ</t>
    </rPh>
    <rPh sb="4" eb="7">
      <t>ホゴシャ</t>
    </rPh>
    <rPh sb="7" eb="9">
      <t>フタン</t>
    </rPh>
    <rPh sb="9" eb="10">
      <t>ブン</t>
    </rPh>
    <phoneticPr fontId="3"/>
  </si>
  <si>
    <t>おやつ代※１</t>
    <rPh sb="3" eb="4">
      <t>ダイ</t>
    </rPh>
    <phoneticPr fontId="3"/>
  </si>
  <si>
    <t>特定：開設日数加算</t>
    <rPh sb="0" eb="2">
      <t>トクテイ</t>
    </rPh>
    <rPh sb="3" eb="5">
      <t>カイセツ</t>
    </rPh>
    <rPh sb="5" eb="7">
      <t>ニッスウ</t>
    </rPh>
    <rPh sb="7" eb="9">
      <t>カサン</t>
    </rPh>
    <phoneticPr fontId="3"/>
  </si>
  <si>
    <t>給食費※２</t>
    <rPh sb="0" eb="3">
      <t>キュウショクヒ</t>
    </rPh>
    <phoneticPr fontId="3"/>
  </si>
  <si>
    <t>特定：長時間加算（長期休暇分）</t>
    <rPh sb="0" eb="2">
      <t>トクテイ</t>
    </rPh>
    <rPh sb="3" eb="6">
      <t>チョウジカン</t>
    </rPh>
    <rPh sb="6" eb="8">
      <t>カサン</t>
    </rPh>
    <rPh sb="9" eb="11">
      <t>チョウキ</t>
    </rPh>
    <rPh sb="11" eb="13">
      <t>キュウカ</t>
    </rPh>
    <rPh sb="13" eb="14">
      <t>ブン</t>
    </rPh>
    <phoneticPr fontId="3"/>
  </si>
  <si>
    <t>行事費※３</t>
    <rPh sb="0" eb="2">
      <t>ギョウジ</t>
    </rPh>
    <rPh sb="2" eb="3">
      <t>ヒ</t>
    </rPh>
    <phoneticPr fontId="3"/>
  </si>
  <si>
    <t>特定：平日加算</t>
    <rPh sb="0" eb="2">
      <t>トクテイ</t>
    </rPh>
    <rPh sb="3" eb="5">
      <t>ヘイジツ</t>
    </rPh>
    <rPh sb="5" eb="7">
      <t>カサン</t>
    </rPh>
    <phoneticPr fontId="3"/>
  </si>
  <si>
    <t>教材費※４</t>
    <rPh sb="0" eb="3">
      <t>キョウザイヒ</t>
    </rPh>
    <phoneticPr fontId="3"/>
  </si>
  <si>
    <t>保護者会費※５</t>
    <rPh sb="0" eb="3">
      <t>ホゴシャ</t>
    </rPh>
    <rPh sb="3" eb="5">
      <t>カイヒ</t>
    </rPh>
    <phoneticPr fontId="3"/>
  </si>
  <si>
    <t>特定：放課後児童クラブ送迎支援事業</t>
    <rPh sb="0" eb="2">
      <t>トクテイ</t>
    </rPh>
    <rPh sb="3" eb="6">
      <t>ホウカゴ</t>
    </rPh>
    <rPh sb="6" eb="8">
      <t>ジドウ</t>
    </rPh>
    <rPh sb="11" eb="13">
      <t>ソウゲイ</t>
    </rPh>
    <rPh sb="13" eb="15">
      <t>シエン</t>
    </rPh>
    <rPh sb="15" eb="17">
      <t>ジギョウ</t>
    </rPh>
    <phoneticPr fontId="3"/>
  </si>
  <si>
    <t>特定：環境改善事業（施設改修）</t>
    <rPh sb="0" eb="2">
      <t>トクテイ</t>
    </rPh>
    <rPh sb="3" eb="5">
      <t>カンキョウ</t>
    </rPh>
    <rPh sb="5" eb="7">
      <t>カイゼン</t>
    </rPh>
    <rPh sb="7" eb="9">
      <t>ジギョウ</t>
    </rPh>
    <rPh sb="10" eb="12">
      <t>シセツ</t>
    </rPh>
    <rPh sb="12" eb="14">
      <t>カイシュウ</t>
    </rPh>
    <phoneticPr fontId="3"/>
  </si>
  <si>
    <t>一般：放課後児童支援員等処遇改善等加算</t>
    <rPh sb="0" eb="2">
      <t>イッパン</t>
    </rPh>
    <rPh sb="3" eb="6">
      <t>ホウカゴ</t>
    </rPh>
    <rPh sb="6" eb="8">
      <t>ジドウ</t>
    </rPh>
    <rPh sb="8" eb="10">
      <t>シエン</t>
    </rPh>
    <rPh sb="10" eb="11">
      <t>イン</t>
    </rPh>
    <rPh sb="11" eb="12">
      <t>トウ</t>
    </rPh>
    <rPh sb="12" eb="14">
      <t>ショグウ</t>
    </rPh>
    <rPh sb="14" eb="16">
      <t>カイゼン</t>
    </rPh>
    <rPh sb="16" eb="17">
      <t>トウ</t>
    </rPh>
    <rPh sb="17" eb="19">
      <t>カサン</t>
    </rPh>
    <phoneticPr fontId="3"/>
  </si>
  <si>
    <t>短期運営資金</t>
    <rPh sb="0" eb="2">
      <t>タンキ</t>
    </rPh>
    <rPh sb="2" eb="4">
      <t>ウンエイ</t>
    </rPh>
    <rPh sb="4" eb="6">
      <t>シキン</t>
    </rPh>
    <phoneticPr fontId="3"/>
  </si>
  <si>
    <t>その他：放課後児童支援員キャリアアップ処遇改善事業</t>
    <rPh sb="2" eb="3">
      <t>タ</t>
    </rPh>
    <rPh sb="4" eb="7">
      <t>ホウカゴ</t>
    </rPh>
    <rPh sb="7" eb="9">
      <t>ジドウ</t>
    </rPh>
    <rPh sb="9" eb="11">
      <t>シエン</t>
    </rPh>
    <rPh sb="11" eb="12">
      <t>イン</t>
    </rPh>
    <rPh sb="19" eb="21">
      <t>ショグウ</t>
    </rPh>
    <rPh sb="21" eb="23">
      <t>カイゼン</t>
    </rPh>
    <rPh sb="23" eb="25">
      <t>ジギョウ</t>
    </rPh>
    <phoneticPr fontId="3"/>
  </si>
  <si>
    <t>ひとり親家庭学童利用料負担軽減事業</t>
    <rPh sb="3" eb="4">
      <t>オヤ</t>
    </rPh>
    <rPh sb="4" eb="6">
      <t>カテイ</t>
    </rPh>
    <rPh sb="6" eb="8">
      <t>ガクドウ</t>
    </rPh>
    <rPh sb="8" eb="11">
      <t>リヨウリョウ</t>
    </rPh>
    <rPh sb="11" eb="13">
      <t>フタン</t>
    </rPh>
    <rPh sb="13" eb="15">
      <t>ケイゲン</t>
    </rPh>
    <rPh sb="15" eb="17">
      <t>ジギョウ</t>
    </rPh>
    <phoneticPr fontId="3"/>
  </si>
  <si>
    <t>小計</t>
    <rPh sb="0" eb="2">
      <t>ショウケイ</t>
    </rPh>
    <phoneticPr fontId="3"/>
  </si>
  <si>
    <t>保護者負担分小計</t>
    <rPh sb="0" eb="3">
      <t>ホゴシャ</t>
    </rPh>
    <rPh sb="3" eb="5">
      <t>フタン</t>
    </rPh>
    <rPh sb="5" eb="6">
      <t>ブン</t>
    </rPh>
    <rPh sb="6" eb="8">
      <t>ショウケイ</t>
    </rPh>
    <phoneticPr fontId="3"/>
  </si>
  <si>
    <t>保育料等</t>
    <rPh sb="0" eb="3">
      <t>ホイクリョウ</t>
    </rPh>
    <rPh sb="3" eb="4">
      <t>トウ</t>
    </rPh>
    <phoneticPr fontId="3"/>
  </si>
  <si>
    <t>保育料</t>
    <rPh sb="0" eb="2">
      <t>ホイク</t>
    </rPh>
    <rPh sb="2" eb="3">
      <t>リョウ</t>
    </rPh>
    <phoneticPr fontId="3"/>
  </si>
  <si>
    <t>事業収入（バザー等）</t>
    <rPh sb="0" eb="2">
      <t>ジギョウ</t>
    </rPh>
    <rPh sb="2" eb="4">
      <t>シュウニュウ</t>
    </rPh>
    <rPh sb="8" eb="9">
      <t>トウ</t>
    </rPh>
    <phoneticPr fontId="3"/>
  </si>
  <si>
    <t>保育料（延長）</t>
    <rPh sb="0" eb="3">
      <t>ホイクリョウ</t>
    </rPh>
    <rPh sb="4" eb="6">
      <t>エンチョウ</t>
    </rPh>
    <phoneticPr fontId="3"/>
  </si>
  <si>
    <t>雑収入（預金/受取利息）</t>
    <rPh sb="0" eb="3">
      <t>ザッシュウニュウ</t>
    </rPh>
    <rPh sb="4" eb="6">
      <t>ヨキン</t>
    </rPh>
    <rPh sb="7" eb="9">
      <t>ウケトリ</t>
    </rPh>
    <rPh sb="9" eb="11">
      <t>リソク</t>
    </rPh>
    <phoneticPr fontId="3"/>
  </si>
  <si>
    <t>長期休暇・特別保育料</t>
    <rPh sb="0" eb="2">
      <t>チョウキ</t>
    </rPh>
    <rPh sb="2" eb="4">
      <t>キュウカ</t>
    </rPh>
    <rPh sb="5" eb="7">
      <t>トクベツ</t>
    </rPh>
    <rPh sb="7" eb="9">
      <t>ホイク</t>
    </rPh>
    <rPh sb="9" eb="10">
      <t>リョウ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</si>
  <si>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</si>
  <si>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入所料</t>
    <rPh sb="0" eb="2">
      <t>ニュウショ</t>
    </rPh>
    <rPh sb="2" eb="3">
      <t>リョウ</t>
    </rPh>
    <phoneticPr fontId="3"/>
  </si>
  <si>
    <t>保育料(その他）</t>
    <rPh sb="0" eb="3">
      <t>ホイクリョウ</t>
    </rPh>
    <rPh sb="6" eb="7">
      <t>タ</t>
    </rPh>
    <phoneticPr fontId="3"/>
  </si>
  <si>
    <t>合計　　a</t>
    <rPh sb="0" eb="2">
      <t>ゴウケイ</t>
    </rPh>
    <phoneticPr fontId="3"/>
  </si>
  <si>
    <t>合計　　b</t>
    <rPh sb="0" eb="2">
      <t>ゴウケイ</t>
    </rPh>
    <phoneticPr fontId="3"/>
  </si>
  <si>
    <t>２　支出別内訳</t>
    <rPh sb="2" eb="4">
      <t>シシュツ</t>
    </rPh>
    <rPh sb="4" eb="5">
      <t>ベツ</t>
    </rPh>
    <rPh sb="5" eb="7">
      <t>ウチワケ</t>
    </rPh>
    <phoneticPr fontId="3"/>
  </si>
  <si>
    <t>支出</t>
    <rPh sb="0" eb="2">
      <t>シシュツ</t>
    </rPh>
    <phoneticPr fontId="3"/>
  </si>
  <si>
    <t>保育料を含む支出（補助対象経費）</t>
    <rPh sb="0" eb="2">
      <t>ホイク</t>
    </rPh>
    <rPh sb="2" eb="3">
      <t>リョウ</t>
    </rPh>
    <rPh sb="4" eb="5">
      <t>フク</t>
    </rPh>
    <rPh sb="6" eb="8">
      <t>シシュツ</t>
    </rPh>
    <rPh sb="9" eb="11">
      <t>ホジョ</t>
    </rPh>
    <rPh sb="11" eb="13">
      <t>タイショウ</t>
    </rPh>
    <rPh sb="13" eb="15">
      <t>ケイヒ</t>
    </rPh>
    <phoneticPr fontId="3"/>
  </si>
  <si>
    <t>保育料を含めない支出（補助対象外経費）</t>
    <rPh sb="0" eb="2">
      <t>ホイク</t>
    </rPh>
    <rPh sb="2" eb="3">
      <t>リョウ</t>
    </rPh>
    <rPh sb="4" eb="5">
      <t>フク</t>
    </rPh>
    <rPh sb="8" eb="10">
      <t>シシュツ</t>
    </rPh>
    <rPh sb="11" eb="13">
      <t>ホジョ</t>
    </rPh>
    <rPh sb="13" eb="16">
      <t>タイショウガイ</t>
    </rPh>
    <rPh sb="16" eb="18">
      <t>ケイヒ</t>
    </rPh>
    <phoneticPr fontId="3"/>
  </si>
  <si>
    <t>人件費</t>
    <rPh sb="0" eb="3">
      <t>ジンケンヒ</t>
    </rPh>
    <phoneticPr fontId="3"/>
  </si>
  <si>
    <t>給与（正規）</t>
    <rPh sb="0" eb="2">
      <t>キュウヨ</t>
    </rPh>
    <rPh sb="3" eb="5">
      <t>セイキ</t>
    </rPh>
    <phoneticPr fontId="3"/>
  </si>
  <si>
    <t>給与（非正規）</t>
    <rPh sb="0" eb="2">
      <t>キュウヨ</t>
    </rPh>
    <rPh sb="3" eb="4">
      <t>ヒ</t>
    </rPh>
    <rPh sb="4" eb="6">
      <t>セイキ</t>
    </rPh>
    <phoneticPr fontId="3"/>
  </si>
  <si>
    <t>賞与（正規）</t>
    <rPh sb="0" eb="2">
      <t>ショウヨ</t>
    </rPh>
    <rPh sb="3" eb="5">
      <t>セイキ</t>
    </rPh>
    <phoneticPr fontId="3"/>
  </si>
  <si>
    <t>賞与（非正規）</t>
    <rPh sb="0" eb="2">
      <t>ショウヨ</t>
    </rPh>
    <rPh sb="3" eb="4">
      <t>ヒ</t>
    </rPh>
    <rPh sb="4" eb="6">
      <t>セイキ</t>
    </rPh>
    <phoneticPr fontId="3"/>
  </si>
  <si>
    <t>通勤交通費</t>
    <rPh sb="0" eb="2">
      <t>ツウキン</t>
    </rPh>
    <rPh sb="2" eb="5">
      <t>コウツウヒ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</si>
  <si>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</si>
  <si>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</si>
  <si>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</si>
  <si>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事業関連費</t>
    <rPh sb="0" eb="2">
      <t>ジギョウ</t>
    </rPh>
    <rPh sb="2" eb="4">
      <t>カンレン</t>
    </rPh>
    <rPh sb="4" eb="5">
      <t>ヒ</t>
    </rPh>
    <phoneticPr fontId="3"/>
  </si>
  <si>
    <t>雑費</t>
    <rPh sb="0" eb="2">
      <t>ザッピ</t>
    </rPh>
    <phoneticPr fontId="3"/>
  </si>
  <si>
    <t>短期運営資金積立額</t>
    <rPh sb="0" eb="2">
      <t>タンキ</t>
    </rPh>
    <rPh sb="2" eb="4">
      <t>ウンエイ</t>
    </rPh>
    <rPh sb="4" eb="6">
      <t>シキン</t>
    </rPh>
    <rPh sb="6" eb="8">
      <t>ツミタテ</t>
    </rPh>
    <rPh sb="8" eb="9">
      <t>ガク</t>
    </rPh>
    <phoneticPr fontId="3"/>
  </si>
  <si>
    <t>○○時資金積立額</t>
    <rPh sb="2" eb="3">
      <t>ジ</t>
    </rPh>
    <rPh sb="3" eb="5">
      <t>シキン</t>
    </rPh>
    <rPh sb="5" eb="7">
      <t>ツミタテ</t>
    </rPh>
    <rPh sb="7" eb="8">
      <t>ガク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</si>
  <si>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</si>
  <si>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放課後児童支援員キャリアアップ　処遇改善事業</t>
    <rPh sb="0" eb="3">
      <t>ホウカゴ</t>
    </rPh>
    <rPh sb="3" eb="5">
      <t>ジドウ</t>
    </rPh>
    <rPh sb="5" eb="7">
      <t>シエン</t>
    </rPh>
    <rPh sb="7" eb="8">
      <t>イン</t>
    </rPh>
    <rPh sb="16" eb="18">
      <t>ショグウ</t>
    </rPh>
    <rPh sb="18" eb="20">
      <t>カイゼン</t>
    </rPh>
    <rPh sb="20" eb="22">
      <t>ジギョウ</t>
    </rPh>
    <phoneticPr fontId="3"/>
  </si>
  <si>
    <t>D</t>
    <phoneticPr fontId="3"/>
  </si>
  <si>
    <t>E</t>
    <phoneticPr fontId="3"/>
  </si>
  <si>
    <t>処遇改善事業（１）</t>
    <phoneticPr fontId="1"/>
  </si>
  <si>
    <t>G</t>
    <phoneticPr fontId="3"/>
  </si>
  <si>
    <t>処遇改善事業（２）</t>
    <phoneticPr fontId="1"/>
  </si>
  <si>
    <t>H</t>
    <phoneticPr fontId="1"/>
  </si>
  <si>
    <t>I</t>
    <phoneticPr fontId="3"/>
  </si>
  <si>
    <t>補助金額合計（A+B+C+D+E+F+G+H+I）</t>
    <rPh sb="0" eb="2">
      <t>ホジョ</t>
    </rPh>
    <rPh sb="2" eb="4">
      <t>キンガク</t>
    </rPh>
    <rPh sb="4" eb="6">
      <t>ゴウケイ</t>
    </rPh>
    <phoneticPr fontId="3"/>
  </si>
  <si>
    <t>：月額利用料を8,000円になるまで差し引いた額と5,000円とを比較して低い額×児童数×12か月</t>
    <rPh sb="1" eb="3">
      <t>ゲツガク</t>
    </rPh>
    <rPh sb="3" eb="6">
      <t>リヨウリョウ</t>
    </rPh>
    <rPh sb="12" eb="13">
      <t>エン</t>
    </rPh>
    <rPh sb="18" eb="19">
      <t>サ</t>
    </rPh>
    <rPh sb="20" eb="21">
      <t>ヒ</t>
    </rPh>
    <rPh sb="23" eb="24">
      <t>ガク</t>
    </rPh>
    <rPh sb="30" eb="31">
      <t>エン</t>
    </rPh>
    <rPh sb="33" eb="35">
      <t>ヒカク</t>
    </rPh>
    <rPh sb="37" eb="38">
      <t>ヒク</t>
    </rPh>
    <rPh sb="39" eb="40">
      <t>ガク</t>
    </rPh>
    <rPh sb="41" eb="43">
      <t>ジドウ</t>
    </rPh>
    <rPh sb="43" eb="44">
      <t>スウ</t>
    </rPh>
    <rPh sb="48" eb="49">
      <t>ゲツ</t>
    </rPh>
    <phoneticPr fontId="3"/>
  </si>
  <si>
    <t>うち土曜開設日数</t>
    <rPh sb="2" eb="4">
      <t>ドヨウ</t>
    </rPh>
    <rPh sb="4" eb="6">
      <t>カイセツ</t>
    </rPh>
    <rPh sb="6" eb="8">
      <t>ニッスウ</t>
    </rPh>
    <phoneticPr fontId="3"/>
  </si>
  <si>
    <t>2,510,000-（19-児童数）×28,000</t>
    <rPh sb="14" eb="16">
      <t>ジドウ</t>
    </rPh>
    <rPh sb="16" eb="17">
      <t>スウ</t>
    </rPh>
    <phoneticPr fontId="3"/>
  </si>
  <si>
    <t>4,577,000-（36-児童数）×26,000</t>
    <rPh sb="14" eb="16">
      <t>ジドウ</t>
    </rPh>
    <rPh sb="16" eb="17">
      <t>スウ</t>
    </rPh>
    <phoneticPr fontId="3"/>
  </si>
  <si>
    <t>4,577,000-（児童数-45）×63,000</t>
    <rPh sb="11" eb="13">
      <t>ジドウ</t>
    </rPh>
    <rPh sb="13" eb="14">
      <t>スウ</t>
    </rPh>
    <phoneticPr fontId="3"/>
  </si>
  <si>
    <r>
      <t>：平日分（1日6時間を超え18時を超えて開設する場合）</t>
    </r>
    <r>
      <rPr>
        <sz val="11"/>
        <color rgb="FFFF0000"/>
        <rFont val="游ゴシック"/>
        <family val="3"/>
        <charset val="128"/>
        <scheme val="minor"/>
      </rPr>
      <t>399,000</t>
    </r>
    <r>
      <rPr>
        <sz val="11"/>
        <color theme="1"/>
        <rFont val="游ゴシック"/>
        <family val="3"/>
        <charset val="128"/>
        <scheme val="minor"/>
      </rPr>
      <t>円×18時を超える時間の年間平均時間数</t>
    </r>
    <phoneticPr fontId="3"/>
  </si>
  <si>
    <r>
      <t>：長期休暇等分（1日8時間を超えて開設する場合）</t>
    </r>
    <r>
      <rPr>
        <sz val="11"/>
        <color rgb="FFFF0000"/>
        <rFont val="游ゴシック"/>
        <family val="3"/>
        <charset val="128"/>
        <scheme val="minor"/>
      </rPr>
      <t>179</t>
    </r>
    <r>
      <rPr>
        <sz val="11"/>
        <color indexed="10"/>
        <rFont val="游ゴシック"/>
        <family val="3"/>
        <charset val="128"/>
        <scheme val="minor"/>
      </rPr>
      <t>,000</t>
    </r>
    <r>
      <rPr>
        <sz val="11"/>
        <color theme="1"/>
        <rFont val="游ゴシック"/>
        <family val="3"/>
        <charset val="128"/>
        <scheme val="minor"/>
      </rPr>
      <t>円×1日8時間を超える時間の年間平均時間数</t>
    </r>
    <phoneticPr fontId="3"/>
  </si>
  <si>
    <r>
      <t>：1クラブ当たり年額</t>
    </r>
    <r>
      <rPr>
        <sz val="11"/>
        <color indexed="10"/>
        <rFont val="游ゴシック"/>
        <family val="3"/>
        <charset val="128"/>
        <scheme val="minor"/>
      </rPr>
      <t>1,900,000</t>
    </r>
    <r>
      <rPr>
        <sz val="11"/>
        <color theme="1"/>
        <rFont val="游ゴシック"/>
        <family val="3"/>
        <charset val="128"/>
        <scheme val="minor"/>
      </rPr>
      <t>円基準額</t>
    </r>
    <rPh sb="20" eb="22">
      <t>キジュン</t>
    </rPh>
    <rPh sb="22" eb="23">
      <t>ガク</t>
    </rPh>
    <phoneticPr fontId="3"/>
  </si>
  <si>
    <r>
      <t>：（１）1クラブ当たり年額</t>
    </r>
    <r>
      <rPr>
        <sz val="11"/>
        <color indexed="10"/>
        <rFont val="游ゴシック"/>
        <family val="3"/>
        <charset val="128"/>
        <scheme val="minor"/>
      </rPr>
      <t>1,677,000</t>
    </r>
    <r>
      <rPr>
        <sz val="11"/>
        <color theme="1"/>
        <rFont val="游ゴシック"/>
        <family val="3"/>
        <charset val="128"/>
        <scheme val="minor"/>
      </rPr>
      <t>円基準額。
：（２）（１）に加え、地域との連携・協力等のに従事するに常勤職員を配置する場合年額</t>
    </r>
    <r>
      <rPr>
        <sz val="11"/>
        <color rgb="FFFF0000"/>
        <rFont val="游ゴシック"/>
        <family val="3"/>
        <charset val="128"/>
        <scheme val="minor"/>
      </rPr>
      <t>3,158,000</t>
    </r>
    <r>
      <rPr>
        <sz val="11"/>
        <color theme="1"/>
        <rFont val="游ゴシック"/>
        <family val="3"/>
        <charset val="128"/>
        <scheme val="minor"/>
      </rPr>
      <t>円基準額。</t>
    </r>
    <rPh sb="23" eb="25">
      <t>キジュン</t>
    </rPh>
    <rPh sb="25" eb="26">
      <t>ガク</t>
    </rPh>
    <rPh sb="36" eb="37">
      <t>クワ</t>
    </rPh>
    <rPh sb="43" eb="45">
      <t>レンケイ</t>
    </rPh>
    <rPh sb="46" eb="48">
      <t>キョウリョク</t>
    </rPh>
    <rPh sb="48" eb="49">
      <t>トウ</t>
    </rPh>
    <rPh sb="51" eb="53">
      <t>ジュウジ</t>
    </rPh>
    <rPh sb="65" eb="67">
      <t>バアイ</t>
    </rPh>
    <rPh sb="67" eb="69">
      <t>ネンガク</t>
    </rPh>
    <rPh sb="78" eb="79">
      <t>エン</t>
    </rPh>
    <rPh sb="79" eb="81">
      <t>キジュン</t>
    </rPh>
    <rPh sb="81" eb="82">
      <t>ガク</t>
    </rPh>
    <phoneticPr fontId="3"/>
  </si>
  <si>
    <r>
      <t>：（１）1クラブ１人当たり年額</t>
    </r>
    <r>
      <rPr>
        <sz val="11"/>
        <color rgb="FFFF0000"/>
        <rFont val="游ゴシック"/>
        <family val="3"/>
        <charset val="128"/>
        <scheme val="minor"/>
      </rPr>
      <t>129,000</t>
    </r>
    <r>
      <rPr>
        <sz val="11"/>
        <color theme="1"/>
        <rFont val="游ゴシック"/>
        <family val="3"/>
        <charset val="128"/>
        <scheme val="minor"/>
      </rPr>
      <t>円基準額（放課後児童支援員を配置）
：（２）1クラブ１人当たり年額</t>
    </r>
    <r>
      <rPr>
        <sz val="11"/>
        <color rgb="FFFF0000"/>
        <rFont val="游ゴシック"/>
        <family val="3"/>
        <charset val="128"/>
        <scheme val="minor"/>
      </rPr>
      <t>258,000</t>
    </r>
    <r>
      <rPr>
        <sz val="11"/>
        <color theme="1"/>
        <rFont val="游ゴシック"/>
        <family val="3"/>
        <charset val="128"/>
        <scheme val="minor"/>
      </rPr>
      <t>円基準額（経験年数</t>
    </r>
    <r>
      <rPr>
        <sz val="11"/>
        <color rgb="FFFF0000"/>
        <rFont val="游ゴシック"/>
        <family val="3"/>
        <charset val="128"/>
        <scheme val="minor"/>
      </rPr>
      <t>５年</t>
    </r>
    <r>
      <rPr>
        <sz val="11"/>
        <color theme="1"/>
        <rFont val="游ゴシック"/>
        <family val="3"/>
        <charset val="128"/>
        <scheme val="minor"/>
      </rPr>
      <t>、一定の研修を受講した放課後児童支援員を配置）
：（３）1クラブ１人当たり年額</t>
    </r>
    <r>
      <rPr>
        <sz val="11"/>
        <color rgb="FFFF0000"/>
        <rFont val="游ゴシック"/>
        <family val="3"/>
        <charset val="128"/>
        <scheme val="minor"/>
      </rPr>
      <t>388,000</t>
    </r>
    <r>
      <rPr>
        <sz val="11"/>
        <color theme="1"/>
        <rFont val="游ゴシック"/>
        <family val="3"/>
        <charset val="128"/>
        <scheme val="minor"/>
      </rPr>
      <t>円基準額（経験年数</t>
    </r>
    <r>
      <rPr>
        <sz val="11"/>
        <color rgb="FFFF0000"/>
        <rFont val="游ゴシック"/>
        <family val="3"/>
        <charset val="128"/>
        <scheme val="minor"/>
      </rPr>
      <t>10年</t>
    </r>
    <r>
      <rPr>
        <sz val="11"/>
        <color theme="1"/>
        <rFont val="游ゴシック"/>
        <family val="3"/>
        <charset val="128"/>
        <scheme val="minor"/>
      </rPr>
      <t>、一定の研修を受講した放課後児童支援員を配置）
１支援当たり</t>
    </r>
    <r>
      <rPr>
        <sz val="11"/>
        <color rgb="FFFF0000"/>
        <rFont val="游ゴシック"/>
        <family val="3"/>
        <charset val="128"/>
        <scheme val="minor"/>
      </rPr>
      <t>上限896,000円</t>
    </r>
    <rPh sb="9" eb="10">
      <t>ニン</t>
    </rPh>
    <rPh sb="23" eb="25">
      <t>キジュン</t>
    </rPh>
    <rPh sb="25" eb="26">
      <t>ガク</t>
    </rPh>
    <rPh sb="27" eb="30">
      <t>ホウカゴ</t>
    </rPh>
    <rPh sb="30" eb="32">
      <t>ジドウ</t>
    </rPh>
    <rPh sb="32" eb="34">
      <t>シエン</t>
    </rPh>
    <rPh sb="34" eb="35">
      <t>イン</t>
    </rPh>
    <rPh sb="36" eb="38">
      <t>ハイチ</t>
    </rPh>
    <rPh sb="67" eb="69">
      <t>ケイケン</t>
    </rPh>
    <rPh sb="69" eb="71">
      <t>ネンスウ</t>
    </rPh>
    <rPh sb="72" eb="73">
      <t>ネン</t>
    </rPh>
    <rPh sb="74" eb="76">
      <t>イッテイ</t>
    </rPh>
    <rPh sb="77" eb="79">
      <t>ケンシュウ</t>
    </rPh>
    <rPh sb="80" eb="82">
      <t>ジュコウ</t>
    </rPh>
    <rPh sb="156" eb="158">
      <t>シエン</t>
    </rPh>
    <rPh sb="158" eb="159">
      <t>ア</t>
    </rPh>
    <rPh sb="161" eb="163">
      <t>ジョウゲン</t>
    </rPh>
    <rPh sb="170" eb="171">
      <t>エン</t>
    </rPh>
    <phoneticPr fontId="3"/>
  </si>
  <si>
    <t>障がい児受入強化推進事業</t>
    <rPh sb="8" eb="10">
      <t>スイシン</t>
    </rPh>
    <rPh sb="10" eb="12">
      <t>ジギョウ</t>
    </rPh>
    <phoneticPr fontId="3"/>
  </si>
  <si>
    <t>障がい児受入推進事業</t>
    <rPh sb="6" eb="8">
      <t>スイシン</t>
    </rPh>
    <rPh sb="8" eb="10">
      <t>ジギョウ</t>
    </rPh>
    <phoneticPr fontId="3"/>
  </si>
  <si>
    <t>障がい児受入推進
事業</t>
    <phoneticPr fontId="1"/>
  </si>
  <si>
    <t>障がい児受入強化
推進事業</t>
    <phoneticPr fontId="1"/>
  </si>
  <si>
    <t>自:令和３年4月１日</t>
    <rPh sb="0" eb="1">
      <t>ジ</t>
    </rPh>
    <rPh sb="2" eb="4">
      <t>レイワ</t>
    </rPh>
    <rPh sb="5" eb="6">
      <t>ネン</t>
    </rPh>
    <rPh sb="7" eb="8">
      <t>ガツ</t>
    </rPh>
    <rPh sb="9" eb="10">
      <t>ヒ</t>
    </rPh>
    <phoneticPr fontId="3"/>
  </si>
  <si>
    <t>至:令和４年3月31日</t>
    <rPh sb="0" eb="1">
      <t>イタル</t>
    </rPh>
    <rPh sb="2" eb="3">
      <t>レイ</t>
    </rPh>
    <rPh sb="3" eb="4">
      <t>ワ</t>
    </rPh>
    <rPh sb="5" eb="6">
      <t>ネン</t>
    </rPh>
    <rPh sb="7" eb="8">
      <t>ガツ</t>
    </rPh>
    <rPh sb="10" eb="11">
      <t>ヒ</t>
    </rPh>
    <phoneticPr fontId="3"/>
  </si>
  <si>
    <t>諸会費※６</t>
    <rPh sb="0" eb="1">
      <t>ショ</t>
    </rPh>
    <rPh sb="1" eb="3">
      <t>カイヒ</t>
    </rPh>
    <phoneticPr fontId="3"/>
  </si>
  <si>
    <t>運営管理費※７</t>
    <rPh sb="0" eb="2">
      <t>ウンエイ</t>
    </rPh>
    <rPh sb="2" eb="5">
      <t>カンリヒ</t>
    </rPh>
    <phoneticPr fontId="3"/>
  </si>
  <si>
    <t>○○時積立金</t>
    <rPh sb="2" eb="3">
      <t>ジ</t>
    </rPh>
    <rPh sb="3" eb="5">
      <t>ツミタテ</t>
    </rPh>
    <rPh sb="5" eb="6">
      <t>キン</t>
    </rPh>
    <phoneticPr fontId="3"/>
  </si>
  <si>
    <t>短期運営資金取崩額</t>
    <rPh sb="0" eb="2">
      <t>タンキ</t>
    </rPh>
    <rPh sb="2" eb="4">
      <t>ウンエイ</t>
    </rPh>
    <rPh sb="4" eb="6">
      <t>シキン</t>
    </rPh>
    <rPh sb="6" eb="7">
      <t>ト</t>
    </rPh>
    <rPh sb="7" eb="8">
      <t>クズ</t>
    </rPh>
    <rPh sb="8" eb="9">
      <t>ガク</t>
    </rPh>
    <phoneticPr fontId="3"/>
  </si>
  <si>
    <t>○○時資金積立取崩額</t>
    <rPh sb="2" eb="3">
      <t>ジ</t>
    </rPh>
    <rPh sb="3" eb="5">
      <t>シキン</t>
    </rPh>
    <rPh sb="5" eb="6">
      <t>ツ</t>
    </rPh>
    <rPh sb="6" eb="7">
      <t>タ</t>
    </rPh>
    <rPh sb="7" eb="9">
      <t>トリクズシ</t>
    </rPh>
    <rPh sb="9" eb="10">
      <t>ガク</t>
    </rPh>
    <phoneticPr fontId="3"/>
  </si>
  <si>
    <t>地代家賃</t>
    <rPh sb="0" eb="2">
      <t>チダイ</t>
    </rPh>
    <rPh sb="2" eb="4">
      <t>ヤチン</t>
    </rPh>
    <phoneticPr fontId="25"/>
  </si>
  <si>
    <t>旅費交通費・研修費</t>
    <rPh sb="0" eb="2">
      <t>リョヒ</t>
    </rPh>
    <rPh sb="2" eb="5">
      <t>コウツウヒ</t>
    </rPh>
    <rPh sb="6" eb="8">
      <t>ケンシュウ</t>
    </rPh>
    <rPh sb="8" eb="9">
      <t>ヒ</t>
    </rPh>
    <phoneticPr fontId="25"/>
  </si>
  <si>
    <t>医薬品費</t>
    <rPh sb="0" eb="3">
      <t>イヤクヒン</t>
    </rPh>
    <rPh sb="3" eb="4">
      <t>ヒ</t>
    </rPh>
    <phoneticPr fontId="25"/>
  </si>
  <si>
    <t>消耗品費</t>
    <rPh sb="0" eb="2">
      <t>ショウモウ</t>
    </rPh>
    <rPh sb="2" eb="3">
      <t>ヒン</t>
    </rPh>
    <rPh sb="3" eb="4">
      <t>ヒ</t>
    </rPh>
    <phoneticPr fontId="25"/>
  </si>
  <si>
    <t>水道光熱費</t>
    <rPh sb="0" eb="2">
      <t>スイドウ</t>
    </rPh>
    <rPh sb="2" eb="5">
      <t>コウネツヒ</t>
    </rPh>
    <phoneticPr fontId="25"/>
  </si>
  <si>
    <t>修繕費</t>
    <rPh sb="0" eb="2">
      <t>シュウゼン</t>
    </rPh>
    <rPh sb="2" eb="3">
      <t>ヒ</t>
    </rPh>
    <phoneticPr fontId="25"/>
  </si>
  <si>
    <t>通信費</t>
    <rPh sb="0" eb="2">
      <t>ツウシン</t>
    </rPh>
    <rPh sb="2" eb="3">
      <t>ヒ</t>
    </rPh>
    <phoneticPr fontId="25"/>
  </si>
  <si>
    <t>業務委託料</t>
    <rPh sb="0" eb="2">
      <t>ギョウム</t>
    </rPh>
    <rPh sb="2" eb="4">
      <t>イタク</t>
    </rPh>
    <rPh sb="4" eb="5">
      <t>リョウ</t>
    </rPh>
    <phoneticPr fontId="25"/>
  </si>
  <si>
    <t>賃借料</t>
    <rPh sb="0" eb="3">
      <t>チンシャクリョウ</t>
    </rPh>
    <phoneticPr fontId="25"/>
  </si>
  <si>
    <t>図書購入費</t>
    <rPh sb="0" eb="2">
      <t>トショ</t>
    </rPh>
    <rPh sb="2" eb="4">
      <t>コウニュウ</t>
    </rPh>
    <rPh sb="4" eb="5">
      <t>ヒ</t>
    </rPh>
    <phoneticPr fontId="25"/>
  </si>
  <si>
    <t>保険料</t>
    <rPh sb="0" eb="3">
      <t>ホケンリョウ</t>
    </rPh>
    <phoneticPr fontId="25"/>
  </si>
  <si>
    <t>器具備品費（備品購入）</t>
    <rPh sb="0" eb="2">
      <t>キグ</t>
    </rPh>
    <rPh sb="2" eb="4">
      <t>ビヒン</t>
    </rPh>
    <rPh sb="4" eb="5">
      <t>ヒ</t>
    </rPh>
    <rPh sb="6" eb="8">
      <t>ビヒン</t>
    </rPh>
    <rPh sb="8" eb="10">
      <t>コウニュウ</t>
    </rPh>
    <phoneticPr fontId="25"/>
  </si>
  <si>
    <t>送迎費</t>
    <rPh sb="0" eb="2">
      <t>ソウゲイ</t>
    </rPh>
    <rPh sb="2" eb="3">
      <t>ヒ</t>
    </rPh>
    <phoneticPr fontId="25"/>
  </si>
  <si>
    <t>燃料費（送迎支援事業）</t>
    <rPh sb="0" eb="3">
      <t>ネンリョウヒ</t>
    </rPh>
    <rPh sb="4" eb="6">
      <t>ソウゲイ</t>
    </rPh>
    <rPh sb="6" eb="8">
      <t>シエン</t>
    </rPh>
    <rPh sb="8" eb="10">
      <t>ジギョウ</t>
    </rPh>
    <phoneticPr fontId="25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</si>
  <si>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25"/>
  </si>
  <si>
    <t>※１～※７・・・収入と支出は連動しほぼ同額となる</t>
    <rPh sb="8" eb="10">
      <t>シュウニュウ</t>
    </rPh>
    <rPh sb="11" eb="13">
      <t>シシュツ</t>
    </rPh>
    <rPh sb="14" eb="16">
      <t>レンドウ</t>
    </rPh>
    <rPh sb="19" eb="21">
      <t>ドウガク</t>
    </rPh>
    <phoneticPr fontId="3"/>
  </si>
  <si>
    <t>その他（　　　　　　）</t>
    <rPh sb="2" eb="3">
      <t>タ</t>
    </rPh>
    <phoneticPr fontId="3"/>
  </si>
  <si>
    <t>団体名</t>
    <rPh sb="0" eb="2">
      <t>ダンタイ</t>
    </rPh>
    <rPh sb="2" eb="3">
      <t>メイ</t>
    </rPh>
    <phoneticPr fontId="1"/>
  </si>
  <si>
    <t>②放課後児童クラブ支援事業</t>
    <rPh sb="1" eb="4">
      <t>ホウカゴ</t>
    </rPh>
    <rPh sb="4" eb="6">
      <t>ジドウ</t>
    </rPh>
    <rPh sb="9" eb="11">
      <t>シエン</t>
    </rPh>
    <rPh sb="11" eb="13">
      <t>ジギョウ</t>
    </rPh>
    <phoneticPr fontId="3"/>
  </si>
  <si>
    <t>③放課後児童支援員等
処遇改善等事業</t>
    <rPh sb="1" eb="4">
      <t>ホウカゴ</t>
    </rPh>
    <rPh sb="4" eb="6">
      <t>ジドウ</t>
    </rPh>
    <rPh sb="6" eb="8">
      <t>シエン</t>
    </rPh>
    <rPh sb="8" eb="9">
      <t>イン</t>
    </rPh>
    <rPh sb="9" eb="10">
      <t>トウ</t>
    </rPh>
    <rPh sb="11" eb="13">
      <t>ショグウ</t>
    </rPh>
    <rPh sb="13" eb="15">
      <t>カイゼン</t>
    </rPh>
    <rPh sb="15" eb="16">
      <t>トウ</t>
    </rPh>
    <rPh sb="16" eb="18">
      <t>ジギョウ</t>
    </rPh>
    <phoneticPr fontId="3"/>
  </si>
  <si>
    <t>④障害児受入強化推進事業</t>
    <rPh sb="8" eb="10">
      <t>スイシン</t>
    </rPh>
    <phoneticPr fontId="3"/>
  </si>
  <si>
    <t>⑤ひとり親家庭学童利用料負担軽減事業</t>
    <rPh sb="4" eb="5">
      <t>オヤ</t>
    </rPh>
    <rPh sb="5" eb="7">
      <t>カテイ</t>
    </rPh>
    <rPh sb="7" eb="9">
      <t>ガクドウ</t>
    </rPh>
    <rPh sb="9" eb="12">
      <t>リヨウリョウ</t>
    </rPh>
    <rPh sb="12" eb="18">
      <t>フタンケイゲンジギョウ</t>
    </rPh>
    <phoneticPr fontId="1"/>
  </si>
  <si>
    <t>⑥放課後児童支援員キャリアアップ処遇改善事業</t>
    <rPh sb="1" eb="4">
      <t>ホウカゴ</t>
    </rPh>
    <rPh sb="4" eb="6">
      <t>ジドウ</t>
    </rPh>
    <rPh sb="6" eb="8">
      <t>シエン</t>
    </rPh>
    <rPh sb="8" eb="9">
      <t>イン</t>
    </rPh>
    <rPh sb="16" eb="18">
      <t>ショグウ</t>
    </rPh>
    <rPh sb="18" eb="20">
      <t>カイゼン</t>
    </rPh>
    <rPh sb="20" eb="22">
      <t>ジギョウ</t>
    </rPh>
    <phoneticPr fontId="3"/>
  </si>
  <si>
    <t>保育時間
（運営規程で定める時間）</t>
    <rPh sb="6" eb="8">
      <t>ウンエイ</t>
    </rPh>
    <rPh sb="8" eb="10">
      <t>キテイ</t>
    </rPh>
    <rPh sb="11" eb="12">
      <t>サダ</t>
    </rPh>
    <rPh sb="14" eb="16">
      <t>ジカン</t>
    </rPh>
    <phoneticPr fontId="3"/>
  </si>
  <si>
    <r>
      <t>：1クラブ当たり年額</t>
    </r>
    <r>
      <rPr>
        <sz val="11"/>
        <color indexed="10"/>
        <rFont val="游ゴシック"/>
        <family val="3"/>
        <charset val="128"/>
        <scheme val="minor"/>
      </rPr>
      <t>1,900,000</t>
    </r>
    <r>
      <rPr>
        <sz val="11"/>
        <color theme="1"/>
        <rFont val="游ゴシック"/>
        <family val="3"/>
        <charset val="128"/>
        <scheme val="minor"/>
      </rPr>
      <t>円基準額（障がい児の受入が3名以上あり、職員を加配すること）※Eの受入推進の職員と重複不可</t>
    </r>
    <rPh sb="20" eb="22">
      <t>キジュン</t>
    </rPh>
    <rPh sb="22" eb="23">
      <t>ガク</t>
    </rPh>
    <rPh sb="24" eb="25">
      <t>ショウ</t>
    </rPh>
    <rPh sb="27" eb="28">
      <t>ジ</t>
    </rPh>
    <rPh sb="29" eb="31">
      <t>ウケイレ</t>
    </rPh>
    <rPh sb="33" eb="36">
      <t>メイイジョウ</t>
    </rPh>
    <rPh sb="39" eb="41">
      <t>ショクイン</t>
    </rPh>
    <rPh sb="42" eb="44">
      <t>カハイ</t>
    </rPh>
    <rPh sb="52" eb="54">
      <t>ウケイレ</t>
    </rPh>
    <rPh sb="54" eb="56">
      <t>スイシン</t>
    </rPh>
    <rPh sb="57" eb="59">
      <t>ショクイン</t>
    </rPh>
    <rPh sb="60" eb="62">
      <t>チョウフク</t>
    </rPh>
    <rPh sb="62" eb="64">
      <t>フカ</t>
    </rPh>
    <phoneticPr fontId="3"/>
  </si>
  <si>
    <t>特定：障がい児受入加算</t>
    <rPh sb="0" eb="2">
      <t>トクテイ</t>
    </rPh>
    <rPh sb="3" eb="4">
      <t>ショウ</t>
    </rPh>
    <rPh sb="6" eb="7">
      <t>ジ</t>
    </rPh>
    <rPh sb="7" eb="8">
      <t>ウ</t>
    </rPh>
    <rPh sb="8" eb="9">
      <t>イ</t>
    </rPh>
    <rPh sb="9" eb="11">
      <t>カサン</t>
    </rPh>
    <phoneticPr fontId="3"/>
  </si>
  <si>
    <t>一般：障がい児受入強化推進加算</t>
    <rPh sb="0" eb="2">
      <t>イッパン</t>
    </rPh>
    <rPh sb="3" eb="4">
      <t>ショウ</t>
    </rPh>
    <rPh sb="6" eb="7">
      <t>ジ</t>
    </rPh>
    <rPh sb="7" eb="8">
      <t>ウ</t>
    </rPh>
    <rPh sb="8" eb="9">
      <t>イ</t>
    </rPh>
    <rPh sb="9" eb="11">
      <t>キョウカ</t>
    </rPh>
    <rPh sb="11" eb="13">
      <t>スイシン</t>
    </rPh>
    <rPh sb="13" eb="15">
      <t>カサン</t>
    </rPh>
    <phoneticPr fontId="3"/>
  </si>
  <si>
    <t>団体名：</t>
    <rPh sb="0" eb="3">
      <t>ダンタイメイ</t>
    </rPh>
    <phoneticPr fontId="1"/>
  </si>
  <si>
    <t>令和３年度放課後児童健全育成事業　　収支計画書</t>
    <rPh sb="0" eb="2">
      <t>レイワ</t>
    </rPh>
    <rPh sb="3" eb="5">
      <t>ネンド</t>
    </rPh>
    <rPh sb="5" eb="8">
      <t>ホウカゴ</t>
    </rPh>
    <rPh sb="8" eb="10">
      <t>ジドウ</t>
    </rPh>
    <rPh sb="10" eb="12">
      <t>ケンゼン</t>
    </rPh>
    <rPh sb="12" eb="14">
      <t>イクセイ</t>
    </rPh>
    <rPh sb="14" eb="16">
      <t>ジギョウ</t>
    </rPh>
    <rPh sb="18" eb="20">
      <t>シュウシ</t>
    </rPh>
    <rPh sb="20" eb="22">
      <t>ケイカク</t>
    </rPh>
    <rPh sb="22" eb="23">
      <t>ショ</t>
    </rPh>
    <phoneticPr fontId="3"/>
  </si>
  <si>
    <t>　様式第４号（募集要項３-⑵-セ関係）</t>
    <rPh sb="7" eb="9">
      <t>ボシュウ</t>
    </rPh>
    <rPh sb="9" eb="11">
      <t>ヨウコウ</t>
    </rPh>
    <rPh sb="16" eb="18">
      <t>カンケイ</t>
    </rPh>
    <phoneticPr fontId="1"/>
  </si>
  <si>
    <t>（様式第４号関係）</t>
    <rPh sb="1" eb="3">
      <t>ヨウシキ</t>
    </rPh>
    <rPh sb="3" eb="4">
      <t>ダイ</t>
    </rPh>
    <rPh sb="5" eb="6">
      <t>ゴウ</t>
    </rPh>
    <rPh sb="6" eb="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</si>
</sst>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:"/>
    <numFmt numFmtId="177" formatCode="0.00_ "/>
    <numFmt numFmtId="178" formatCode="#&quot;日&quot;"/>
    <numFmt numFmtId="179" formatCode="#.00&quot;時&quot;&quot;間&quot;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theme="1"/>
      </left>
      <right style="thick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/>
  </cellStyleXfs>
  <cellXfs count="31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176" fontId="6" fillId="0" borderId="0" xfId="1" applyNumberFormat="1" applyFont="1" applyProtection="1">
      <alignment vertical="center"/>
    </xf>
    <xf numFmtId="2" fontId="6" fillId="0" borderId="0" xfId="1" applyNumberFormat="1" applyFont="1" applyProtection="1">
      <alignment vertical="center"/>
    </xf>
    <xf numFmtId="2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7" fontId="6" fillId="0" borderId="0" xfId="1" applyNumberFormat="1" applyFont="1" applyProtection="1">
      <alignment vertical="center"/>
    </xf>
    <xf numFmtId="178" fontId="5" fillId="0" borderId="0" xfId="1" applyNumberFormat="1" applyFont="1" applyProtection="1">
      <alignment vertical="center"/>
    </xf>
    <xf numFmtId="0" fontId="6" fillId="0" borderId="0" xfId="1" applyNumberFormat="1" applyFont="1" applyProtection="1">
      <alignment vertical="center"/>
    </xf>
    <xf numFmtId="0" fontId="7" fillId="0" borderId="0" xfId="1" applyFont="1" applyBorder="1" applyAlignment="1">
      <alignment vertical="center"/>
    </xf>
    <xf numFmtId="38" fontId="0" fillId="0" borderId="0" xfId="2" applyFont="1" applyFill="1" applyBorder="1" applyAlignment="1" applyProtection="1">
      <alignment vertical="center"/>
    </xf>
    <xf numFmtId="177" fontId="5" fillId="0" borderId="0" xfId="1" applyNumberFormat="1" applyFont="1" applyProtection="1">
      <alignment vertical="center"/>
    </xf>
    <xf numFmtId="38" fontId="9" fillId="0" borderId="0" xfId="2" applyFont="1" applyFill="1" applyBorder="1" applyAlignment="1" applyProtection="1">
      <alignment horizontal="right" vertical="center"/>
    </xf>
    <xf numFmtId="0" fontId="2" fillId="0" borderId="0" xfId="1" applyFont="1" applyAlignment="1">
      <alignment horizontal="distributed" vertical="center" wrapText="1"/>
    </xf>
    <xf numFmtId="38" fontId="8" fillId="0" borderId="0" xfId="2" applyFont="1" applyFill="1" applyBorder="1" applyAlignment="1" applyProtection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38" fontId="14" fillId="2" borderId="3" xfId="2" applyFont="1" applyFill="1" applyBorder="1" applyAlignment="1">
      <alignment vertical="center" wrapText="1"/>
    </xf>
    <xf numFmtId="38" fontId="14" fillId="2" borderId="2" xfId="2" applyFont="1" applyFill="1" applyBorder="1" applyAlignment="1">
      <alignment horizontal="center" vertical="center" shrinkToFit="1"/>
    </xf>
    <xf numFmtId="38" fontId="14" fillId="2" borderId="3" xfId="2" applyFont="1" applyFill="1" applyBorder="1" applyAlignment="1">
      <alignment vertical="center" shrinkToFi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9" fillId="0" borderId="22" xfId="1" applyFont="1" applyFill="1" applyBorder="1" applyAlignment="1" applyProtection="1">
      <alignment horizontal="distributed" vertical="center" shrinkToFit="1"/>
      <protection locked="0"/>
    </xf>
    <xf numFmtId="0" fontId="19" fillId="0" borderId="24" xfId="1" applyFont="1" applyFill="1" applyBorder="1" applyAlignment="1" applyProtection="1">
      <alignment horizontal="distributed" vertical="center" shrinkToFit="1"/>
      <protection locked="0"/>
    </xf>
    <xf numFmtId="0" fontId="19" fillId="0" borderId="29" xfId="1" applyFont="1" applyFill="1" applyBorder="1" applyAlignment="1" applyProtection="1">
      <alignment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 applyProtection="1">
      <alignment vertical="center"/>
    </xf>
    <xf numFmtId="0" fontId="20" fillId="0" borderId="0" xfId="1" applyFont="1" applyAlignment="1">
      <alignment horizontal="right" vertical="center"/>
    </xf>
    <xf numFmtId="0" fontId="14" fillId="0" borderId="0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0" xfId="1" applyFont="1" applyAlignment="1">
      <alignment horizontal="distributed" vertical="center" wrapText="1"/>
    </xf>
    <xf numFmtId="3" fontId="20" fillId="0" borderId="0" xfId="1" applyNumberFormat="1" applyFont="1" applyBorder="1" applyAlignment="1">
      <alignment horizontal="right" vertical="center"/>
    </xf>
    <xf numFmtId="0" fontId="18" fillId="0" borderId="0" xfId="1" applyFont="1" applyFill="1" applyBorder="1" applyAlignment="1">
      <alignment horizontal="distributed" vertical="center"/>
    </xf>
    <xf numFmtId="0" fontId="14" fillId="0" borderId="0" xfId="1" applyFont="1" applyFill="1" applyAlignment="1">
      <alignment horizontal="left" vertical="center"/>
    </xf>
    <xf numFmtId="0" fontId="20" fillId="0" borderId="0" xfId="1" applyFont="1" applyBorder="1" applyAlignment="1">
      <alignment horizontal="right" vertical="center"/>
    </xf>
    <xf numFmtId="38" fontId="20" fillId="0" borderId="0" xfId="2" applyFont="1" applyFill="1" applyBorder="1" applyAlignment="1" applyProtection="1">
      <alignment horizontal="right" vertical="center"/>
    </xf>
    <xf numFmtId="38" fontId="14" fillId="2" borderId="3" xfId="2" applyFont="1" applyFill="1" applyBorder="1" applyAlignment="1">
      <alignment vertical="center"/>
    </xf>
    <xf numFmtId="38" fontId="15" fillId="2" borderId="2" xfId="2" applyFont="1" applyFill="1" applyBorder="1" applyAlignment="1">
      <alignment horizontal="center" vertical="center"/>
    </xf>
    <xf numFmtId="0" fontId="0" fillId="0" borderId="0" xfId="3" applyFont="1">
      <alignment vertical="center"/>
    </xf>
    <xf numFmtId="0" fontId="2" fillId="0" borderId="0" xfId="3" applyBorder="1">
      <alignment vertical="center"/>
    </xf>
    <xf numFmtId="0" fontId="2" fillId="0" borderId="0" xfId="3" applyBorder="1" applyAlignment="1">
      <alignment vertical="center" textRotation="255"/>
    </xf>
    <xf numFmtId="0" fontId="23" fillId="0" borderId="0" xfId="3" applyFont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distributed" vertical="center"/>
    </xf>
    <xf numFmtId="38" fontId="14" fillId="2" borderId="2" xfId="2" applyFont="1" applyFill="1" applyBorder="1" applyAlignment="1">
      <alignment horizontal="center" vertical="center" wrapText="1"/>
    </xf>
    <xf numFmtId="0" fontId="24" fillId="0" borderId="0" xfId="3" applyFont="1">
      <alignment vertical="center"/>
    </xf>
    <xf numFmtId="0" fontId="19" fillId="0" borderId="34" xfId="1" applyFont="1" applyFill="1" applyBorder="1" applyAlignment="1" applyProtection="1">
      <alignment horizontal="left" vertical="center" wrapText="1" shrinkToFit="1"/>
      <protection locked="0"/>
    </xf>
    <xf numFmtId="0" fontId="19" fillId="0" borderId="33" xfId="1" applyFont="1" applyFill="1" applyBorder="1" applyAlignment="1" applyProtection="1">
      <alignment horizontal="left" vertical="center" wrapText="1" shrinkToFit="1"/>
      <protection locked="0"/>
    </xf>
    <xf numFmtId="38" fontId="14" fillId="2" borderId="3" xfId="2" applyFont="1" applyFill="1" applyBorder="1" applyAlignment="1">
      <alignment horizontal="center" vertical="center"/>
    </xf>
    <xf numFmtId="0" fontId="0" fillId="0" borderId="0" xfId="3" applyFont="1" applyBorder="1">
      <alignment vertical="center"/>
    </xf>
    <xf numFmtId="0" fontId="0" fillId="0" borderId="43" xfId="3" applyFont="1" applyBorder="1">
      <alignment vertical="center"/>
    </xf>
    <xf numFmtId="0" fontId="14" fillId="0" borderId="0" xfId="1" applyFont="1" applyAlignment="1">
      <alignment horizontal="left" vertical="center"/>
    </xf>
    <xf numFmtId="3" fontId="14" fillId="0" borderId="2" xfId="1" applyNumberFormat="1" applyFont="1" applyFill="1" applyBorder="1" applyAlignment="1">
      <alignment horizontal="center" vertical="center"/>
    </xf>
    <xf numFmtId="3" fontId="14" fillId="0" borderId="3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textRotation="255"/>
    </xf>
    <xf numFmtId="0" fontId="19" fillId="0" borderId="1" xfId="1" applyFont="1" applyFill="1" applyBorder="1" applyAlignment="1" applyProtection="1">
      <alignment horizontal="center" vertical="center" wrapText="1" shrinkToFit="1"/>
      <protection locked="0"/>
    </xf>
    <xf numFmtId="0" fontId="19" fillId="0" borderId="1" xfId="1" applyFont="1" applyFill="1" applyBorder="1" applyAlignment="1" applyProtection="1">
      <alignment horizontal="center" vertical="center" shrinkToFit="1"/>
      <protection locked="0"/>
    </xf>
    <xf numFmtId="0" fontId="14" fillId="0" borderId="1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38" fontId="16" fillId="2" borderId="1" xfId="2" applyFont="1" applyFill="1" applyBorder="1" applyAlignment="1">
      <alignment horizontal="center" vertical="center" wrapText="1"/>
    </xf>
    <xf numFmtId="38" fontId="15" fillId="2" borderId="16" xfId="2" applyFont="1" applyFill="1" applyBorder="1" applyAlignment="1">
      <alignment horizontal="center" vertical="center" wrapText="1"/>
    </xf>
    <xf numFmtId="38" fontId="15" fillId="2" borderId="18" xfId="2" applyFont="1" applyFill="1" applyBorder="1" applyAlignment="1">
      <alignment horizontal="center" vertical="center" wrapText="1"/>
    </xf>
    <xf numFmtId="38" fontId="14" fillId="2" borderId="6" xfId="2" applyFont="1" applyFill="1" applyBorder="1" applyAlignment="1">
      <alignment horizontal="left" vertical="center" wrapText="1"/>
    </xf>
    <xf numFmtId="38" fontId="14" fillId="2" borderId="21" xfId="2" applyFont="1" applyFill="1" applyBorder="1" applyAlignment="1">
      <alignment horizontal="left" vertical="center" wrapText="1"/>
    </xf>
    <xf numFmtId="38" fontId="28" fillId="0" borderId="1" xfId="2" applyFont="1" applyFill="1" applyBorder="1" applyAlignment="1">
      <alignment horizontal="center" vertical="center" textRotation="255"/>
    </xf>
    <xf numFmtId="0" fontId="15" fillId="0" borderId="0" xfId="3" applyFont="1">
      <alignment vertical="center"/>
    </xf>
    <xf numFmtId="0" fontId="19" fillId="0" borderId="0" xfId="4" applyFont="1">
      <alignment vertical="center"/>
    </xf>
    <xf numFmtId="0" fontId="19" fillId="0" borderId="0" xfId="3" applyFont="1" applyBorder="1" applyAlignment="1">
      <alignment horizontal="center" vertical="center"/>
    </xf>
    <xf numFmtId="0" fontId="19" fillId="3" borderId="0" xfId="3" applyFont="1" applyFill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3" borderId="21" xfId="3" applyFont="1" applyFill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Border="1">
      <alignment vertical="center"/>
    </xf>
    <xf numFmtId="0" fontId="29" fillId="0" borderId="38" xfId="3" applyFont="1" applyBorder="1" applyAlignment="1">
      <alignment vertical="center"/>
    </xf>
    <xf numFmtId="0" fontId="14" fillId="0" borderId="39" xfId="3" applyFont="1" applyBorder="1" applyAlignment="1">
      <alignment horizontal="center" vertical="center" textRotation="255"/>
    </xf>
    <xf numFmtId="0" fontId="14" fillId="0" borderId="40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 textRotation="255"/>
    </xf>
    <xf numFmtId="0" fontId="14" fillId="0" borderId="44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/>
    </xf>
    <xf numFmtId="38" fontId="15" fillId="0" borderId="48" xfId="5" applyFont="1" applyBorder="1" applyAlignment="1">
      <alignment horizontal="center" vertical="center" textRotation="255"/>
    </xf>
    <xf numFmtId="38" fontId="15" fillId="0" borderId="49" xfId="5" applyFont="1" applyBorder="1" applyAlignment="1">
      <alignment horizontal="left" vertical="center" shrinkToFit="1"/>
    </xf>
    <xf numFmtId="38" fontId="15" fillId="0" borderId="50" xfId="5" applyFont="1" applyBorder="1" applyAlignment="1">
      <alignment horizontal="left" vertical="center" shrinkToFit="1"/>
    </xf>
    <xf numFmtId="38" fontId="15" fillId="0" borderId="47" xfId="5" applyFont="1" applyBorder="1" applyAlignment="1">
      <alignment vertical="center"/>
    </xf>
    <xf numFmtId="38" fontId="15" fillId="0" borderId="51" xfId="5" applyFont="1" applyBorder="1" applyAlignment="1">
      <alignment vertical="center"/>
    </xf>
    <xf numFmtId="38" fontId="15" fillId="0" borderId="59" xfId="5" applyFont="1" applyBorder="1" applyAlignment="1">
      <alignment horizontal="center" vertical="center" textRotation="255"/>
    </xf>
    <xf numFmtId="38" fontId="15" fillId="3" borderId="52" xfId="5" applyFont="1" applyFill="1" applyBorder="1" applyAlignment="1">
      <alignment vertical="center"/>
    </xf>
    <xf numFmtId="38" fontId="15" fillId="0" borderId="53" xfId="5" applyFont="1" applyBorder="1" applyAlignment="1">
      <alignment horizontal="left" vertical="center" shrinkToFit="1"/>
    </xf>
    <xf numFmtId="38" fontId="15" fillId="0" borderId="54" xfId="5" applyFont="1" applyBorder="1" applyAlignment="1">
      <alignment horizontal="left" vertical="center" shrinkToFit="1"/>
    </xf>
    <xf numFmtId="38" fontId="15" fillId="0" borderId="55" xfId="5" applyFont="1" applyBorder="1" applyAlignment="1">
      <alignment vertical="center"/>
    </xf>
    <xf numFmtId="38" fontId="15" fillId="0" borderId="54" xfId="5" applyFont="1" applyBorder="1" applyAlignment="1">
      <alignment vertical="center"/>
    </xf>
    <xf numFmtId="38" fontId="15" fillId="3" borderId="54" xfId="5" applyFont="1" applyFill="1" applyBorder="1" applyAlignment="1">
      <alignment vertical="center"/>
    </xf>
    <xf numFmtId="38" fontId="15" fillId="0" borderId="74" xfId="5" applyFont="1" applyBorder="1" applyAlignment="1">
      <alignment vertical="center"/>
    </xf>
    <xf numFmtId="38" fontId="15" fillId="0" borderId="56" xfId="5" applyFont="1" applyBorder="1" applyAlignment="1">
      <alignment vertical="center"/>
    </xf>
    <xf numFmtId="38" fontId="15" fillId="0" borderId="7" xfId="5" applyFont="1" applyBorder="1" applyAlignment="1">
      <alignment horizontal="center" vertical="center" shrinkToFit="1"/>
    </xf>
    <xf numFmtId="38" fontId="15" fillId="0" borderId="54" xfId="5" applyFont="1" applyBorder="1" applyAlignment="1">
      <alignment horizontal="center" vertical="center" shrinkToFit="1"/>
    </xf>
    <xf numFmtId="38" fontId="15" fillId="0" borderId="53" xfId="5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center" vertical="center" textRotation="255"/>
    </xf>
    <xf numFmtId="38" fontId="14" fillId="0" borderId="44" xfId="5" applyFont="1" applyBorder="1" applyAlignment="1">
      <alignment horizontal="center" vertical="center"/>
    </xf>
    <xf numFmtId="38" fontId="15" fillId="0" borderId="44" xfId="5" applyFont="1" applyBorder="1" applyAlignment="1">
      <alignment vertical="center"/>
    </xf>
    <xf numFmtId="38" fontId="15" fillId="0" borderId="75" xfId="5" applyFont="1" applyBorder="1" applyAlignment="1">
      <alignment vertical="center"/>
    </xf>
    <xf numFmtId="38" fontId="15" fillId="0" borderId="57" xfId="5" applyFont="1" applyBorder="1" applyAlignment="1">
      <alignment vertical="center"/>
    </xf>
    <xf numFmtId="38" fontId="14" fillId="0" borderId="52" xfId="5" applyFont="1" applyBorder="1" applyAlignment="1">
      <alignment vertical="center"/>
    </xf>
    <xf numFmtId="38" fontId="15" fillId="4" borderId="52" xfId="5" applyFont="1" applyFill="1" applyBorder="1" applyAlignment="1">
      <alignment vertical="center"/>
    </xf>
    <xf numFmtId="38" fontId="14" fillId="0" borderId="41" xfId="5" applyFont="1" applyFill="1" applyBorder="1" applyAlignment="1">
      <alignment horizontal="center" vertical="center"/>
    </xf>
    <xf numFmtId="38" fontId="14" fillId="0" borderId="42" xfId="5" applyFont="1" applyFill="1" applyBorder="1" applyAlignment="1">
      <alignment horizontal="center" vertical="center"/>
    </xf>
    <xf numFmtId="38" fontId="15" fillId="0" borderId="42" xfId="5" applyFont="1" applyBorder="1" applyAlignment="1">
      <alignment vertical="center"/>
    </xf>
    <xf numFmtId="0" fontId="14" fillId="0" borderId="0" xfId="3" applyFont="1">
      <alignment vertical="center"/>
    </xf>
    <xf numFmtId="0" fontId="15" fillId="4" borderId="53" xfId="3" applyFont="1" applyFill="1" applyBorder="1">
      <alignment vertical="center"/>
    </xf>
    <xf numFmtId="38" fontId="15" fillId="0" borderId="0" xfId="5" applyFont="1" applyBorder="1" applyAlignment="1">
      <alignment horizontal="center" vertical="center"/>
    </xf>
    <xf numFmtId="38" fontId="15" fillId="0" borderId="47" xfId="5" applyFont="1" applyBorder="1" applyAlignment="1">
      <alignment horizontal="center" vertical="center"/>
    </xf>
    <xf numFmtId="38" fontId="15" fillId="3" borderId="51" xfId="5" applyFont="1" applyFill="1" applyBorder="1" applyAlignment="1">
      <alignment vertical="center"/>
    </xf>
    <xf numFmtId="38" fontId="15" fillId="0" borderId="21" xfId="5" applyFont="1" applyBorder="1" applyAlignment="1">
      <alignment vertical="center"/>
    </xf>
    <xf numFmtId="38" fontId="15" fillId="0" borderId="56" xfId="5" applyFont="1" applyBorder="1" applyAlignment="1">
      <alignment vertical="center" wrapText="1"/>
    </xf>
    <xf numFmtId="38" fontId="15" fillId="4" borderId="56" xfId="5" applyFont="1" applyFill="1" applyBorder="1" applyAlignment="1">
      <alignment vertical="center"/>
    </xf>
    <xf numFmtId="38" fontId="15" fillId="0" borderId="6" xfId="5" applyFont="1" applyFill="1" applyBorder="1" applyAlignment="1">
      <alignment horizontal="center" vertical="center"/>
    </xf>
    <xf numFmtId="38" fontId="15" fillId="0" borderId="55" xfId="5" applyFont="1" applyFill="1" applyBorder="1" applyAlignment="1">
      <alignment horizontal="center" vertical="center"/>
    </xf>
    <xf numFmtId="38" fontId="15" fillId="3" borderId="55" xfId="5" applyFont="1" applyFill="1" applyBorder="1" applyAlignment="1">
      <alignment vertical="center"/>
    </xf>
    <xf numFmtId="38" fontId="15" fillId="0" borderId="7" xfId="5" applyFont="1" applyBorder="1" applyAlignment="1">
      <alignment vertical="center"/>
    </xf>
    <xf numFmtId="38" fontId="15" fillId="3" borderId="56" xfId="5" applyFont="1" applyFill="1" applyBorder="1" applyAlignment="1">
      <alignment vertical="center"/>
    </xf>
    <xf numFmtId="38" fontId="15" fillId="0" borderId="7" xfId="5" applyFont="1" applyBorder="1" applyAlignment="1">
      <alignment horizontal="center" vertical="center"/>
    </xf>
    <xf numFmtId="38" fontId="15" fillId="0" borderId="54" xfId="5" applyFont="1" applyBorder="1" applyAlignment="1">
      <alignment horizontal="center" vertical="center"/>
    </xf>
    <xf numFmtId="38" fontId="15" fillId="3" borderId="47" xfId="5" applyFont="1" applyFill="1" applyBorder="1" applyAlignment="1">
      <alignment vertical="center"/>
    </xf>
    <xf numFmtId="38" fontId="15" fillId="0" borderId="0" xfId="5" applyFont="1" applyBorder="1" applyAlignment="1">
      <alignment vertical="center"/>
    </xf>
    <xf numFmtId="38" fontId="15" fillId="0" borderId="61" xfId="5" applyFont="1" applyBorder="1" applyAlignment="1">
      <alignment vertical="center" wrapText="1"/>
    </xf>
    <xf numFmtId="38" fontId="15" fillId="0" borderId="61" xfId="5" applyFont="1" applyFill="1" applyBorder="1" applyAlignment="1">
      <alignment vertical="center"/>
    </xf>
    <xf numFmtId="38" fontId="14" fillId="0" borderId="38" xfId="5" applyFont="1" applyFill="1" applyBorder="1" applyAlignment="1">
      <alignment horizontal="center" vertical="center"/>
    </xf>
    <xf numFmtId="38" fontId="14" fillId="0" borderId="57" xfId="5" applyFont="1" applyFill="1" applyBorder="1" applyAlignment="1">
      <alignment horizontal="center" vertical="center"/>
    </xf>
    <xf numFmtId="38" fontId="14" fillId="0" borderId="40" xfId="5" applyFont="1" applyBorder="1" applyAlignment="1">
      <alignment horizontal="center" vertical="center"/>
    </xf>
    <xf numFmtId="38" fontId="14" fillId="0" borderId="19" xfId="5" applyFont="1" applyFill="1" applyBorder="1" applyAlignment="1">
      <alignment horizontal="center" vertical="center"/>
    </xf>
    <xf numFmtId="38" fontId="14" fillId="0" borderId="63" xfId="5" applyFont="1" applyBorder="1" applyAlignment="1">
      <alignment horizontal="center" vertical="center"/>
    </xf>
    <xf numFmtId="0" fontId="14" fillId="0" borderId="41" xfId="3" applyFont="1" applyBorder="1">
      <alignment vertical="center"/>
    </xf>
    <xf numFmtId="38" fontId="15" fillId="0" borderId="41" xfId="5" applyFont="1" applyBorder="1" applyAlignment="1">
      <alignment vertical="center"/>
    </xf>
    <xf numFmtId="0" fontId="14" fillId="0" borderId="59" xfId="3" applyFont="1" applyBorder="1" applyAlignment="1">
      <alignment horizontal="center" vertical="center" textRotation="255"/>
    </xf>
    <xf numFmtId="38" fontId="15" fillId="0" borderId="40" xfId="5" applyFont="1" applyBorder="1" applyAlignment="1">
      <alignment horizontal="center" vertical="center"/>
    </xf>
    <xf numFmtId="38" fontId="15" fillId="0" borderId="41" xfId="5" applyFont="1" applyBorder="1" applyAlignment="1">
      <alignment horizontal="center" vertical="center"/>
    </xf>
    <xf numFmtId="38" fontId="15" fillId="0" borderId="42" xfId="5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 textRotation="255"/>
    </xf>
    <xf numFmtId="38" fontId="15" fillId="0" borderId="44" xfId="5" applyFont="1" applyBorder="1" applyAlignment="1">
      <alignment horizontal="center" vertical="center"/>
    </xf>
    <xf numFmtId="38" fontId="15" fillId="0" borderId="42" xfId="5" applyFont="1" applyBorder="1" applyAlignment="1">
      <alignment horizontal="center" vertical="center"/>
    </xf>
    <xf numFmtId="38" fontId="15" fillId="0" borderId="52" xfId="5" applyFont="1" applyBorder="1" applyAlignment="1">
      <alignment horizontal="center" vertical="center" textRotation="255"/>
    </xf>
    <xf numFmtId="38" fontId="15" fillId="0" borderId="28" xfId="5" applyFont="1" applyBorder="1" applyAlignment="1">
      <alignment horizontal="left" vertical="center"/>
    </xf>
    <xf numFmtId="38" fontId="15" fillId="0" borderId="64" xfId="5" applyFont="1" applyBorder="1" applyAlignment="1">
      <alignment horizontal="left" vertical="center"/>
    </xf>
    <xf numFmtId="38" fontId="15" fillId="3" borderId="65" xfId="5" applyFont="1" applyFill="1" applyBorder="1" applyAlignment="1">
      <alignment vertical="center"/>
    </xf>
    <xf numFmtId="38" fontId="15" fillId="0" borderId="50" xfId="5" applyFont="1" applyBorder="1" applyAlignment="1">
      <alignment vertical="center"/>
    </xf>
    <xf numFmtId="38" fontId="15" fillId="0" borderId="51" xfId="5" applyFont="1" applyFill="1" applyBorder="1" applyAlignment="1">
      <alignment vertical="center"/>
    </xf>
    <xf numFmtId="38" fontId="15" fillId="0" borderId="56" xfId="5" applyFont="1" applyBorder="1" applyAlignment="1">
      <alignment horizontal="center" vertical="center" textRotation="255"/>
    </xf>
    <xf numFmtId="38" fontId="15" fillId="0" borderId="3" xfId="5" applyFont="1" applyBorder="1" applyAlignment="1">
      <alignment horizontal="left" vertical="center"/>
    </xf>
    <xf numFmtId="38" fontId="15" fillId="0" borderId="66" xfId="5" applyFont="1" applyBorder="1" applyAlignment="1">
      <alignment horizontal="left" vertical="center"/>
    </xf>
    <xf numFmtId="38" fontId="15" fillId="0" borderId="54" xfId="5" applyFont="1" applyFill="1" applyBorder="1" applyAlignment="1">
      <alignment vertical="center"/>
    </xf>
    <xf numFmtId="38" fontId="15" fillId="0" borderId="67" xfId="5" applyFont="1" applyFill="1" applyBorder="1" applyAlignment="1">
      <alignment horizontal="left" vertical="center"/>
    </xf>
    <xf numFmtId="38" fontId="15" fillId="0" borderId="58" xfId="5" applyFont="1" applyBorder="1" applyAlignment="1">
      <alignment horizontal="center" vertical="center" textRotation="255"/>
    </xf>
    <xf numFmtId="38" fontId="15" fillId="0" borderId="68" xfId="5" applyFont="1" applyFill="1" applyBorder="1" applyAlignment="1">
      <alignment horizontal="left" vertical="center"/>
    </xf>
    <xf numFmtId="38" fontId="15" fillId="0" borderId="69" xfId="5" applyFont="1" applyFill="1" applyBorder="1" applyAlignment="1">
      <alignment horizontal="left" vertical="center"/>
    </xf>
    <xf numFmtId="38" fontId="15" fillId="3" borderId="60" xfId="5" applyFont="1" applyFill="1" applyBorder="1" applyAlignment="1">
      <alignment vertical="center"/>
    </xf>
    <xf numFmtId="38" fontId="15" fillId="0" borderId="57" xfId="5" applyFont="1" applyFill="1" applyBorder="1" applyAlignment="1">
      <alignment vertical="center"/>
    </xf>
    <xf numFmtId="38" fontId="14" fillId="0" borderId="70" xfId="5" applyFont="1" applyFill="1" applyBorder="1" applyAlignment="1">
      <alignment horizontal="center" vertical="center"/>
    </xf>
    <xf numFmtId="38" fontId="14" fillId="0" borderId="46" xfId="5" applyFont="1" applyFill="1" applyBorder="1" applyAlignment="1">
      <alignment horizontal="center" vertical="center"/>
    </xf>
    <xf numFmtId="38" fontId="15" fillId="0" borderId="61" xfId="5" applyFont="1" applyBorder="1" applyAlignment="1">
      <alignment horizontal="center" vertical="center" textRotation="255"/>
    </xf>
    <xf numFmtId="38" fontId="14" fillId="0" borderId="42" xfId="5" applyFont="1" applyFill="1" applyBorder="1" applyAlignment="1">
      <alignment horizontal="center" vertical="center"/>
    </xf>
    <xf numFmtId="0" fontId="14" fillId="0" borderId="49" xfId="3" applyFont="1" applyBorder="1" applyAlignment="1">
      <alignment horizontal="left" vertical="center"/>
    </xf>
    <xf numFmtId="0" fontId="14" fillId="0" borderId="50" xfId="3" applyFont="1" applyBorder="1" applyAlignment="1">
      <alignment horizontal="left" vertical="center"/>
    </xf>
    <xf numFmtId="38" fontId="15" fillId="3" borderId="50" xfId="5" applyFont="1" applyFill="1" applyBorder="1" applyAlignment="1">
      <alignment vertical="center"/>
    </xf>
    <xf numFmtId="0" fontId="14" fillId="0" borderId="53" xfId="3" applyFont="1" applyBorder="1" applyAlignment="1">
      <alignment horizontal="left" vertical="center"/>
    </xf>
    <xf numFmtId="0" fontId="14" fillId="0" borderId="54" xfId="3" applyFont="1" applyBorder="1" applyAlignment="1">
      <alignment horizontal="left" vertical="center"/>
    </xf>
    <xf numFmtId="38" fontId="15" fillId="3" borderId="58" xfId="5" applyFont="1" applyFill="1" applyBorder="1" applyAlignment="1">
      <alignment vertical="center"/>
    </xf>
    <xf numFmtId="38" fontId="14" fillId="0" borderId="54" xfId="5" applyFont="1" applyBorder="1" applyAlignment="1">
      <alignment vertical="center"/>
    </xf>
    <xf numFmtId="0" fontId="14" fillId="0" borderId="72" xfId="3" applyFont="1" applyBorder="1" applyAlignment="1">
      <alignment horizontal="left" vertical="center"/>
    </xf>
    <xf numFmtId="38" fontId="15" fillId="4" borderId="55" xfId="5" applyFont="1" applyFill="1" applyBorder="1" applyAlignment="1">
      <alignment vertical="center"/>
    </xf>
    <xf numFmtId="38" fontId="15" fillId="0" borderId="76" xfId="5" applyFont="1" applyBorder="1" applyAlignment="1">
      <alignment vertical="center"/>
    </xf>
    <xf numFmtId="38" fontId="15" fillId="0" borderId="6" xfId="5" applyFont="1" applyBorder="1" applyAlignment="1">
      <alignment vertical="center"/>
    </xf>
    <xf numFmtId="38" fontId="15" fillId="3" borderId="59" xfId="5" applyFont="1" applyFill="1" applyBorder="1" applyAlignment="1">
      <alignment vertical="center"/>
    </xf>
    <xf numFmtId="38" fontId="15" fillId="0" borderId="76" xfId="5" applyFont="1" applyFill="1" applyBorder="1" applyAlignment="1">
      <alignment vertical="center"/>
    </xf>
    <xf numFmtId="38" fontId="15" fillId="0" borderId="58" xfId="5" applyFont="1" applyFill="1" applyBorder="1" applyAlignment="1">
      <alignment vertical="center"/>
    </xf>
    <xf numFmtId="38" fontId="15" fillId="0" borderId="53" xfId="5" applyFont="1" applyBorder="1" applyAlignment="1">
      <alignment vertical="center"/>
    </xf>
    <xf numFmtId="38" fontId="15" fillId="0" borderId="53" xfId="5" applyFont="1" applyFill="1" applyBorder="1" applyAlignment="1">
      <alignment horizontal="left" vertical="center"/>
    </xf>
    <xf numFmtId="38" fontId="15" fillId="0" borderId="54" xfId="5" applyFont="1" applyFill="1" applyBorder="1" applyAlignment="1">
      <alignment horizontal="left" vertical="center"/>
    </xf>
    <xf numFmtId="0" fontId="14" fillId="0" borderId="62" xfId="3" applyFont="1" applyBorder="1">
      <alignment vertical="center"/>
    </xf>
    <xf numFmtId="0" fontId="14" fillId="3" borderId="65" xfId="3" applyFont="1" applyFill="1" applyBorder="1">
      <alignment vertical="center"/>
    </xf>
    <xf numFmtId="38" fontId="15" fillId="0" borderId="62" xfId="5" applyFont="1" applyFill="1" applyBorder="1" applyAlignment="1">
      <alignment horizontal="left" vertical="center"/>
    </xf>
    <xf numFmtId="38" fontId="15" fillId="0" borderId="51" xfId="5" applyFont="1" applyFill="1" applyBorder="1" applyAlignment="1">
      <alignment horizontal="left" vertical="center"/>
    </xf>
    <xf numFmtId="38" fontId="15" fillId="0" borderId="65" xfId="5" applyFont="1" applyBorder="1" applyAlignment="1">
      <alignment vertical="center"/>
    </xf>
    <xf numFmtId="38" fontId="15" fillId="0" borderId="38" xfId="5" applyFont="1" applyFill="1" applyBorder="1" applyAlignment="1">
      <alignment vertical="center"/>
    </xf>
    <xf numFmtId="38" fontId="14" fillId="0" borderId="63" xfId="5" applyFont="1" applyBorder="1" applyAlignment="1">
      <alignment vertical="center"/>
    </xf>
    <xf numFmtId="38" fontId="15" fillId="0" borderId="48" xfId="5" applyFont="1" applyBorder="1" applyAlignment="1">
      <alignment vertical="center"/>
    </xf>
    <xf numFmtId="0" fontId="14" fillId="0" borderId="71" xfId="3" applyFont="1" applyBorder="1" applyAlignment="1">
      <alignment vertical="center" textRotation="255"/>
    </xf>
    <xf numFmtId="38" fontId="14" fillId="0" borderId="71" xfId="5" applyFont="1" applyBorder="1" applyAlignment="1">
      <alignment horizontal="center" vertical="center"/>
    </xf>
    <xf numFmtId="38" fontId="15" fillId="0" borderId="0" xfId="5" applyFont="1" applyAlignment="1">
      <alignment vertical="center"/>
    </xf>
    <xf numFmtId="38" fontId="15" fillId="0" borderId="0" xfId="5" applyFont="1" applyBorder="1" applyAlignment="1">
      <alignment vertical="center" textRotation="255"/>
    </xf>
    <xf numFmtId="38" fontId="14" fillId="0" borderId="0" xfId="5" applyFont="1" applyAlignment="1">
      <alignment vertical="center"/>
    </xf>
    <xf numFmtId="0" fontId="14" fillId="0" borderId="0" xfId="3" applyFont="1" applyBorder="1" applyAlignment="1">
      <alignment vertical="center" textRotation="255"/>
    </xf>
    <xf numFmtId="38" fontId="30" fillId="0" borderId="0" xfId="5" applyFont="1" applyAlignment="1">
      <alignment vertical="center"/>
    </xf>
    <xf numFmtId="38" fontId="30" fillId="0" borderId="0" xfId="5" applyFont="1" applyAlignment="1">
      <alignment horizontal="left" vertical="center"/>
    </xf>
    <xf numFmtId="0" fontId="19" fillId="0" borderId="0" xfId="1" applyFont="1" applyAlignment="1">
      <alignment vertical="center"/>
    </xf>
    <xf numFmtId="0" fontId="14" fillId="0" borderId="0" xfId="1" applyFont="1">
      <alignment vertical="center"/>
    </xf>
    <xf numFmtId="0" fontId="31" fillId="0" borderId="0" xfId="1" applyFont="1" applyFill="1" applyBorder="1" applyAlignment="1">
      <alignment vertical="center"/>
    </xf>
    <xf numFmtId="0" fontId="32" fillId="0" borderId="21" xfId="1" applyFont="1" applyFill="1" applyBorder="1" applyAlignment="1">
      <alignment vertical="center"/>
    </xf>
    <xf numFmtId="0" fontId="31" fillId="3" borderId="21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horizontal="center" vertical="center"/>
    </xf>
    <xf numFmtId="0" fontId="33" fillId="0" borderId="0" xfId="1" applyNumberFormat="1" applyFont="1" applyFill="1" applyAlignment="1" applyProtection="1">
      <alignment horizontal="left" vertical="center" shrinkToFit="1"/>
    </xf>
    <xf numFmtId="0" fontId="14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16" fillId="0" borderId="0" xfId="1" applyFont="1" applyFill="1" applyAlignment="1">
      <alignment horizontal="left" vertical="center"/>
    </xf>
    <xf numFmtId="0" fontId="20" fillId="0" borderId="0" xfId="1" applyFont="1">
      <alignment vertical="center"/>
    </xf>
    <xf numFmtId="0" fontId="14" fillId="0" borderId="0" xfId="1" applyFont="1" applyFill="1">
      <alignment vertical="center"/>
    </xf>
    <xf numFmtId="38" fontId="15" fillId="0" borderId="1" xfId="2" applyFont="1" applyBorder="1" applyAlignment="1">
      <alignment vertical="center" wrapText="1"/>
    </xf>
    <xf numFmtId="38" fontId="15" fillId="2" borderId="2" xfId="2" applyFont="1" applyFill="1" applyBorder="1" applyAlignment="1">
      <alignment horizontal="center" vertical="center" shrinkToFit="1"/>
    </xf>
    <xf numFmtId="38" fontId="15" fillId="2" borderId="3" xfId="2" applyFont="1" applyFill="1" applyBorder="1" applyAlignment="1">
      <alignment vertical="center" shrinkToFit="1"/>
    </xf>
    <xf numFmtId="38" fontId="31" fillId="0" borderId="1" xfId="2" applyFont="1" applyFill="1" applyBorder="1" applyAlignment="1" applyProtection="1">
      <alignment horizontal="right" vertical="center"/>
    </xf>
    <xf numFmtId="38" fontId="34" fillId="0" borderId="1" xfId="2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38" fontId="15" fillId="0" borderId="8" xfId="2" applyFont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vertical="center"/>
      <protection locked="0"/>
    </xf>
    <xf numFmtId="38" fontId="33" fillId="0" borderId="1" xfId="2" applyFont="1" applyFill="1" applyBorder="1" applyAlignment="1">
      <alignment horizontal="right" vertical="center"/>
    </xf>
    <xf numFmtId="0" fontId="20" fillId="0" borderId="0" xfId="1" applyFont="1" applyBorder="1" applyAlignment="1">
      <alignment horizontal="center" vertical="center" wrapText="1"/>
    </xf>
    <xf numFmtId="38" fontId="15" fillId="0" borderId="11" xfId="2" applyFont="1" applyBorder="1" applyAlignment="1">
      <alignment horizontal="center" vertical="center" wrapText="1"/>
    </xf>
    <xf numFmtId="38" fontId="33" fillId="0" borderId="1" xfId="2" applyFont="1" applyBorder="1" applyAlignment="1">
      <alignment horizontal="right" vertical="center"/>
    </xf>
    <xf numFmtId="38" fontId="15" fillId="0" borderId="1" xfId="2" applyFont="1" applyFill="1" applyBorder="1" applyAlignment="1">
      <alignment horizontal="left" vertical="center" indent="1"/>
    </xf>
    <xf numFmtId="38" fontId="31" fillId="0" borderId="1" xfId="2" applyFont="1" applyFill="1" applyBorder="1" applyAlignment="1">
      <alignment horizontal="right" vertical="center"/>
    </xf>
    <xf numFmtId="0" fontId="33" fillId="3" borderId="1" xfId="1" applyFont="1" applyFill="1" applyBorder="1" applyAlignment="1" applyProtection="1">
      <alignment vertical="center"/>
      <protection locked="0"/>
    </xf>
    <xf numFmtId="38" fontId="31" fillId="0" borderId="5" xfId="2" applyFont="1" applyFill="1" applyBorder="1" applyAlignment="1">
      <alignment horizontal="right" vertical="center"/>
    </xf>
    <xf numFmtId="38" fontId="34" fillId="0" borderId="5" xfId="2" applyFont="1" applyFill="1" applyBorder="1" applyAlignment="1">
      <alignment horizontal="right" vertical="center"/>
    </xf>
    <xf numFmtId="38" fontId="15" fillId="0" borderId="5" xfId="2" applyFont="1" applyBorder="1" applyAlignment="1">
      <alignment horizontal="left" vertical="center" wrapText="1"/>
    </xf>
    <xf numFmtId="38" fontId="31" fillId="3" borderId="1" xfId="2" applyFont="1" applyFill="1" applyBorder="1" applyAlignment="1" applyProtection="1">
      <alignment horizontal="right" vertical="center"/>
      <protection locked="0"/>
    </xf>
    <xf numFmtId="0" fontId="14" fillId="0" borderId="0" xfId="1" applyFont="1" applyBorder="1" applyAlignment="1">
      <alignment horizontal="center" vertical="center"/>
    </xf>
    <xf numFmtId="38" fontId="15" fillId="0" borderId="10" xfId="2" applyFont="1" applyBorder="1" applyAlignment="1">
      <alignment horizontal="left" vertical="center" wrapText="1"/>
    </xf>
    <xf numFmtId="38" fontId="33" fillId="2" borderId="1" xfId="2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 applyProtection="1">
      <alignment vertical="center"/>
    </xf>
    <xf numFmtId="38" fontId="15" fillId="0" borderId="14" xfId="2" applyFont="1" applyBorder="1" applyAlignment="1">
      <alignment horizontal="left" vertical="center" wrapText="1"/>
    </xf>
    <xf numFmtId="38" fontId="31" fillId="0" borderId="73" xfId="2" applyFont="1" applyFill="1" applyBorder="1" applyAlignment="1" applyProtection="1">
      <alignment horizontal="right" vertical="center"/>
      <protection locked="0"/>
    </xf>
    <xf numFmtId="38" fontId="34" fillId="0" borderId="14" xfId="2" applyFont="1" applyFill="1" applyBorder="1" applyAlignment="1">
      <alignment vertical="center"/>
    </xf>
    <xf numFmtId="38" fontId="33" fillId="2" borderId="1" xfId="2" applyFont="1" applyFill="1" applyBorder="1" applyAlignment="1" applyProtection="1">
      <alignment horizontal="right" vertical="center"/>
    </xf>
    <xf numFmtId="179" fontId="14" fillId="0" borderId="1" xfId="1" applyNumberFormat="1" applyFont="1" applyFill="1" applyBorder="1" applyAlignment="1" applyProtection="1">
      <alignment vertical="center"/>
    </xf>
    <xf numFmtId="38" fontId="15" fillId="0" borderId="1" xfId="2" applyFont="1" applyBorder="1" applyAlignment="1">
      <alignment horizontal="left" vertical="center" wrapText="1"/>
    </xf>
    <xf numFmtId="38" fontId="15" fillId="2" borderId="2" xfId="2" applyFont="1" applyFill="1" applyBorder="1" applyAlignment="1">
      <alignment horizontal="left" vertical="center" indent="1"/>
    </xf>
    <xf numFmtId="38" fontId="31" fillId="3" borderId="1" xfId="2" applyFont="1" applyFill="1" applyBorder="1" applyAlignment="1" applyProtection="1">
      <alignment horizontal="right" vertical="center"/>
      <protection locked="0"/>
    </xf>
    <xf numFmtId="38" fontId="34" fillId="0" borderId="1" xfId="2" applyFont="1" applyFill="1" applyBorder="1" applyAlignment="1">
      <alignment vertical="center"/>
    </xf>
    <xf numFmtId="38" fontId="15" fillId="0" borderId="0" xfId="2" applyFont="1" applyFill="1" applyBorder="1" applyAlignment="1" applyProtection="1">
      <alignment horizontal="left" vertical="center" wrapText="1"/>
    </xf>
    <xf numFmtId="38" fontId="15" fillId="2" borderId="3" xfId="2" applyFont="1" applyFill="1" applyBorder="1" applyAlignment="1">
      <alignment horizontal="center" vertical="center"/>
    </xf>
    <xf numFmtId="38" fontId="15" fillId="0" borderId="1" xfId="2" applyFont="1" applyBorder="1" applyAlignment="1">
      <alignment horizontal="center" vertical="center" wrapText="1"/>
    </xf>
    <xf numFmtId="38" fontId="15" fillId="2" borderId="15" xfId="2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vertical="center"/>
    </xf>
    <xf numFmtId="0" fontId="33" fillId="0" borderId="0" xfId="1" applyFont="1" applyAlignment="1">
      <alignment horizontal="center" vertical="center"/>
    </xf>
    <xf numFmtId="0" fontId="19" fillId="0" borderId="21" xfId="1" applyFont="1" applyBorder="1" applyAlignment="1">
      <alignment vertical="center"/>
    </xf>
    <xf numFmtId="38" fontId="15" fillId="2" borderId="28" xfId="2" applyFont="1" applyFill="1" applyBorder="1" applyAlignment="1">
      <alignment horizontal="left" vertical="center" wrapText="1"/>
    </xf>
    <xf numFmtId="176" fontId="19" fillId="3" borderId="23" xfId="1" applyNumberFormat="1" applyFont="1" applyFill="1" applyBorder="1" applyAlignment="1" applyProtection="1">
      <alignment vertical="center" shrinkToFit="1"/>
      <protection locked="0"/>
    </xf>
    <xf numFmtId="0" fontId="19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19" fillId="0" borderId="6" xfId="1" applyFont="1" applyFill="1" applyBorder="1" applyAlignment="1" applyProtection="1">
      <alignment horizontal="distributed" vertical="center" shrinkToFit="1"/>
      <protection locked="0"/>
    </xf>
    <xf numFmtId="176" fontId="19" fillId="3" borderId="6" xfId="1" applyNumberFormat="1" applyFont="1" applyFill="1" applyBorder="1" applyAlignment="1" applyProtection="1">
      <alignment vertical="center" shrinkToFit="1"/>
      <protection locked="0"/>
    </xf>
    <xf numFmtId="0" fontId="19" fillId="3" borderId="15" xfId="1" applyNumberFormat="1" applyFont="1" applyFill="1" applyBorder="1" applyAlignment="1" applyProtection="1">
      <alignment horizontal="left" vertical="center" shrinkToFit="1"/>
      <protection locked="0"/>
    </xf>
    <xf numFmtId="38" fontId="15" fillId="0" borderId="1" xfId="2" applyFont="1" applyBorder="1" applyAlignment="1">
      <alignment vertical="center" wrapText="1"/>
    </xf>
    <xf numFmtId="176" fontId="19" fillId="3" borderId="25" xfId="1" applyNumberFormat="1" applyFont="1" applyFill="1" applyBorder="1" applyAlignment="1" applyProtection="1">
      <alignment vertical="center" shrinkToFit="1"/>
      <protection locked="0"/>
    </xf>
    <xf numFmtId="0" fontId="19" fillId="3" borderId="26" xfId="1" applyNumberFormat="1" applyFont="1" applyFill="1" applyBorder="1" applyAlignment="1" applyProtection="1">
      <alignment horizontal="left" vertical="center" shrinkToFit="1"/>
      <protection locked="0"/>
    </xf>
    <xf numFmtId="0" fontId="19" fillId="0" borderId="26" xfId="1" applyFont="1" applyFill="1" applyBorder="1" applyAlignment="1" applyProtection="1">
      <alignment horizontal="distributed" vertical="center" shrinkToFit="1"/>
      <protection locked="0"/>
    </xf>
    <xf numFmtId="176" fontId="19" fillId="3" borderId="26" xfId="1" applyNumberFormat="1" applyFont="1" applyFill="1" applyBorder="1" applyAlignment="1" applyProtection="1">
      <alignment vertical="center" shrinkToFit="1"/>
      <protection locked="0"/>
    </xf>
    <xf numFmtId="0" fontId="19" fillId="3" borderId="27" xfId="1" applyNumberFormat="1" applyFont="1" applyFill="1" applyBorder="1" applyAlignment="1" applyProtection="1">
      <alignment horizontal="left" vertical="center" shrinkToFit="1"/>
      <protection locked="0"/>
    </xf>
    <xf numFmtId="38" fontId="15" fillId="0" borderId="1" xfId="2" applyFont="1" applyFill="1" applyBorder="1" applyAlignment="1">
      <alignment horizontal="left" vertical="center" wrapText="1"/>
    </xf>
    <xf numFmtId="38" fontId="15" fillId="2" borderId="2" xfId="2" applyFont="1" applyFill="1" applyBorder="1" applyAlignment="1">
      <alignment horizontal="center" vertical="center" wrapText="1"/>
    </xf>
    <xf numFmtId="38" fontId="15" fillId="2" borderId="3" xfId="2" applyFont="1" applyFill="1" applyBorder="1" applyAlignment="1">
      <alignment vertical="center" wrapText="1"/>
    </xf>
    <xf numFmtId="0" fontId="19" fillId="0" borderId="21" xfId="1" applyFont="1" applyFill="1" applyBorder="1" applyAlignment="1" applyProtection="1">
      <alignment horizontal="distributed" vertical="center" shrinkToFit="1"/>
      <protection locked="0"/>
    </xf>
    <xf numFmtId="176" fontId="19" fillId="3" borderId="21" xfId="1" applyNumberFormat="1" applyFont="1" applyFill="1" applyBorder="1" applyAlignment="1" applyProtection="1">
      <alignment vertical="center" shrinkToFit="1"/>
      <protection locked="0"/>
    </xf>
    <xf numFmtId="0" fontId="19" fillId="3" borderId="28" xfId="1" applyNumberFormat="1" applyFont="1" applyFill="1" applyBorder="1" applyAlignment="1" applyProtection="1">
      <alignment horizontal="left" vertical="center" shrinkToFit="1"/>
      <protection locked="0"/>
    </xf>
    <xf numFmtId="178" fontId="19" fillId="3" borderId="30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31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32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25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26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27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>
      <alignment vertical="center" textRotation="255"/>
    </xf>
    <xf numFmtId="178" fontId="19" fillId="3" borderId="35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36" xfId="1" applyNumberFormat="1" applyFont="1" applyFill="1" applyBorder="1" applyAlignment="1" applyProtection="1">
      <alignment horizontal="center" vertical="center" shrinkToFit="1"/>
      <protection locked="0"/>
    </xf>
    <xf numFmtId="178" fontId="19" fillId="3" borderId="37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Fill="1" applyAlignment="1">
      <alignment vertical="center"/>
    </xf>
    <xf numFmtId="0" fontId="19" fillId="0" borderId="0" xfId="1" applyFont="1" applyBorder="1" applyAlignment="1">
      <alignment vertical="center"/>
    </xf>
    <xf numFmtId="38" fontId="35" fillId="0" borderId="0" xfId="2" applyFont="1" applyFill="1" applyBorder="1" applyAlignment="1" applyProtection="1">
      <alignment horizontal="right" vertical="center"/>
    </xf>
  </cellXfs>
  <cellStyles count="6">
    <cellStyle name="桁区切り 2" xfId="2" xr:uid="{8205E7AC-0096-4EB6-B84F-E98A6DC54945}"/>
    <cellStyle name="桁区切り 3" xfId="5" xr:uid="{9C699556-4E7C-45D3-ADDE-05B570CE107E}"/>
    <cellStyle name="標準" xfId="0" builtinId="0"/>
    <cellStyle name="標準 2" xfId="1" xr:uid="{ADD015E4-6BFF-48FE-B229-95F53046140B}"/>
    <cellStyle name="標準 2 2" xfId="3" xr:uid="{E7FE8884-8507-43B8-AF1C-DA7F86755725}"/>
    <cellStyle name="標準_算出シート（案）" xfId="4" xr:uid="{B14405E1-66C5-4260-B9D0-EF4EC971C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119060</xdr:colOff>
      <xdr:row>3</xdr:row>
      <xdr:rowOff>42862</xdr:rowOff>
    </xdr:from>
    <xdr:to>
      <xdr:col>17</xdr:col>
      <xdr:colOff>361949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EBCFC9-E223-4AAD-BDED-543376F6A0E0}"/>
            </a:ext>
          </a:extLst>
        </xdr:cNvPr>
        <xdr:cNvSpPr/>
      </xdr:nvSpPr>
      <xdr:spPr>
        <a:xfrm>
          <a:off x="10567985" y="690562"/>
          <a:ext cx="3671889" cy="833438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400"/>
            <a:t>色つき部分のみ入力してください。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2028-C0C0-4446-B751-1350A532BB78}">
  <sheetPr>
    <tabColor rgb="FFFFFF00"/>
    <pageSetUpPr fitToPage="1"/>
  </sheetPr>
  <dimension ref="B1:N75"/>
  <sheetViews>
    <sheetView view="pageBreakPreview" topLeftCell="B1" zoomScaleNormal="100" zoomScaleSheetLayoutView="100" workbookViewId="0">
      <selection activeCell="G17" sqref="G17"/>
    </sheetView>
  </sheetViews>
  <sheetFormatPr defaultRowHeight="18" customHeight="1"/>
  <cols>
    <col min="1" max="1" width="3" style="60" customWidth="1"/>
    <col min="2" max="2" width="5.625" style="60" customWidth="1"/>
    <col min="3" max="4" width="4.75" style="60" customWidth="1"/>
    <col min="5" max="5" width="6" style="60" customWidth="1"/>
    <col min="6" max="6" width="22.375" style="60" customWidth="1"/>
    <col min="7" max="7" width="21.125" style="60" customWidth="1"/>
    <col min="8" max="8" width="19.375" style="60" customWidth="1"/>
    <col min="9" max="9" width="5.5" style="60" customWidth="1"/>
    <col min="10" max="10" width="23.875" style="60" customWidth="1"/>
    <col min="11" max="11" width="20.75" style="60" customWidth="1"/>
    <col min="12" max="12" width="1.5" style="60" hidden="1" customWidth="1"/>
    <col min="13" max="13" width="9" style="60" customWidth="1"/>
    <col min="14" max="16384" width="9" style="60"/>
  </cols>
  <sheetData>
    <row r="1" spans="2:14" ht="18" customHeight="1">
      <c r="B1" s="67" t="s">
        <v>182</v>
      </c>
      <c r="C1" s="99"/>
      <c r="D1" s="99"/>
      <c r="E1" s="99"/>
      <c r="F1" s="99"/>
      <c r="G1" s="99"/>
      <c r="H1" s="99"/>
      <c r="I1" s="99"/>
      <c r="J1" s="99"/>
      <c r="K1" s="99"/>
    </row>
    <row r="2" spans="2:14" ht="6.75" customHeight="1"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2:14" ht="26.25" customHeight="1">
      <c r="B3" s="99"/>
      <c r="C3" s="100" t="s">
        <v>181</v>
      </c>
      <c r="D3" s="99"/>
      <c r="E3" s="99"/>
      <c r="F3" s="99"/>
      <c r="G3" s="99"/>
      <c r="H3" s="99"/>
      <c r="I3" s="99"/>
      <c r="J3" s="99"/>
      <c r="K3" s="99"/>
    </row>
    <row r="4" spans="2:14" ht="18" customHeight="1">
      <c r="B4" s="99"/>
      <c r="C4" s="99"/>
      <c r="D4" s="99"/>
      <c r="E4" s="99"/>
      <c r="F4" s="99"/>
      <c r="G4" s="99"/>
      <c r="H4" s="101" t="s">
        <v>180</v>
      </c>
      <c r="I4" s="102"/>
      <c r="J4" s="102"/>
      <c r="K4" s="99"/>
    </row>
    <row r="5" spans="2:14" ht="22.5" customHeight="1">
      <c r="B5" s="99"/>
      <c r="C5" s="99"/>
      <c r="D5" s="99"/>
      <c r="E5" s="99"/>
      <c r="F5" s="99"/>
      <c r="G5" s="99"/>
      <c r="H5" s="103"/>
      <c r="I5" s="104"/>
      <c r="J5" s="104"/>
      <c r="K5" s="105" t="s">
        <v>146</v>
      </c>
    </row>
    <row r="6" spans="2:14" ht="22.5" customHeight="1" thickBot="1">
      <c r="B6" s="99"/>
      <c r="C6" s="106" t="s">
        <v>68</v>
      </c>
      <c r="D6" s="99"/>
      <c r="E6" s="99"/>
      <c r="F6" s="99"/>
      <c r="G6" s="106"/>
      <c r="H6" s="107"/>
      <c r="I6" s="107"/>
      <c r="J6" s="107"/>
      <c r="K6" s="105" t="s">
        <v>147</v>
      </c>
    </row>
    <row r="7" spans="2:14" ht="21.75" customHeight="1" thickTop="1" thickBot="1">
      <c r="B7" s="99"/>
      <c r="C7" s="108" t="s">
        <v>69</v>
      </c>
      <c r="D7" s="109" t="s">
        <v>70</v>
      </c>
      <c r="E7" s="110"/>
      <c r="F7" s="110"/>
      <c r="G7" s="110"/>
      <c r="H7" s="111"/>
      <c r="I7" s="109" t="s">
        <v>71</v>
      </c>
      <c r="J7" s="110"/>
      <c r="K7" s="111"/>
    </row>
    <row r="8" spans="2:14" ht="21.75" customHeight="1" thickTop="1" thickBot="1">
      <c r="B8" s="99"/>
      <c r="C8" s="112"/>
      <c r="D8" s="109" t="s">
        <v>72</v>
      </c>
      <c r="E8" s="110"/>
      <c r="F8" s="111"/>
      <c r="G8" s="113" t="s">
        <v>73</v>
      </c>
      <c r="H8" s="114" t="s">
        <v>74</v>
      </c>
      <c r="I8" s="115" t="s">
        <v>72</v>
      </c>
      <c r="J8" s="116"/>
      <c r="K8" s="117" t="s">
        <v>73</v>
      </c>
    </row>
    <row r="9" spans="2:14" ht="21.75" customHeight="1" thickTop="1">
      <c r="B9" s="99"/>
      <c r="C9" s="112"/>
      <c r="D9" s="118" t="s">
        <v>75</v>
      </c>
      <c r="E9" s="119" t="s">
        <v>76</v>
      </c>
      <c r="F9" s="120"/>
      <c r="G9" s="121" t="str">
        <f>IF(補助金総括表!E6=0,"",補助金総括表!E6)</f>
        <v/>
      </c>
      <c r="H9" s="122"/>
      <c r="I9" s="123" t="s">
        <v>77</v>
      </c>
      <c r="J9" s="122" t="s">
        <v>78</v>
      </c>
      <c r="K9" s="124"/>
    </row>
    <row r="10" spans="2:14" ht="21.75" customHeight="1">
      <c r="B10" s="99"/>
      <c r="C10" s="112"/>
      <c r="D10" s="118"/>
      <c r="E10" s="125" t="s">
        <v>79</v>
      </c>
      <c r="F10" s="126"/>
      <c r="G10" s="127" t="str">
        <f>IF(補助金総括表!E7=0,"",補助金総括表!E7)</f>
        <v/>
      </c>
      <c r="H10" s="128"/>
      <c r="I10" s="118"/>
      <c r="J10" s="128" t="s">
        <v>80</v>
      </c>
      <c r="K10" s="129"/>
    </row>
    <row r="11" spans="2:14" ht="21.75" customHeight="1">
      <c r="B11" s="99"/>
      <c r="C11" s="112"/>
      <c r="D11" s="118"/>
      <c r="E11" s="125" t="s">
        <v>81</v>
      </c>
      <c r="F11" s="126"/>
      <c r="G11" s="128" t="str">
        <f>IF(補助金総括表!E9=0,"",補助金総括表!E9)</f>
        <v/>
      </c>
      <c r="H11" s="128"/>
      <c r="I11" s="118"/>
      <c r="J11" s="128" t="s">
        <v>82</v>
      </c>
      <c r="K11" s="129"/>
    </row>
    <row r="12" spans="2:14" ht="21.75" customHeight="1">
      <c r="B12" s="99"/>
      <c r="C12" s="112"/>
      <c r="D12" s="118"/>
      <c r="E12" s="125" t="s">
        <v>83</v>
      </c>
      <c r="F12" s="126"/>
      <c r="G12" s="128" t="str">
        <f>IF(補助金総括表!E8=0,"",補助金総括表!E8)</f>
        <v/>
      </c>
      <c r="H12" s="128"/>
      <c r="I12" s="118"/>
      <c r="J12" s="128" t="s">
        <v>84</v>
      </c>
      <c r="K12" s="129"/>
    </row>
    <row r="13" spans="2:14" ht="21.75" customHeight="1">
      <c r="B13" s="99"/>
      <c r="C13" s="112"/>
      <c r="D13" s="118"/>
      <c r="E13" s="125" t="s">
        <v>178</v>
      </c>
      <c r="F13" s="126"/>
      <c r="G13" s="128" t="str">
        <f>IF(補助金総括表!F10=0,"",補助金総括表!F10)</f>
        <v/>
      </c>
      <c r="H13" s="128"/>
      <c r="I13" s="118"/>
      <c r="J13" s="128" t="s">
        <v>85</v>
      </c>
      <c r="K13" s="129"/>
    </row>
    <row r="14" spans="2:14" ht="21.75" customHeight="1">
      <c r="B14" s="99"/>
      <c r="C14" s="112"/>
      <c r="D14" s="118"/>
      <c r="E14" s="125" t="s">
        <v>86</v>
      </c>
      <c r="F14" s="126"/>
      <c r="G14" s="130" t="str">
        <f>IF(補助金総括表!F12=0,"",補助金総括表!F12)</f>
        <v/>
      </c>
      <c r="H14" s="128"/>
      <c r="I14" s="118"/>
      <c r="J14" s="131" t="s">
        <v>148</v>
      </c>
      <c r="K14" s="129"/>
    </row>
    <row r="15" spans="2:14" ht="21.75" customHeight="1">
      <c r="B15" s="99"/>
      <c r="C15" s="112"/>
      <c r="D15" s="118"/>
      <c r="E15" s="132" t="s">
        <v>87</v>
      </c>
      <c r="F15" s="133"/>
      <c r="G15" s="130"/>
      <c r="H15" s="128"/>
      <c r="I15" s="118"/>
      <c r="J15" s="128" t="s">
        <v>149</v>
      </c>
      <c r="K15" s="129"/>
      <c r="M15" s="71"/>
      <c r="N15" s="71"/>
    </row>
    <row r="16" spans="2:14" ht="21.75" customHeight="1">
      <c r="B16" s="99"/>
      <c r="C16" s="112"/>
      <c r="D16" s="118"/>
      <c r="E16" s="134" t="s">
        <v>88</v>
      </c>
      <c r="F16" s="133"/>
      <c r="G16" s="122" t="str">
        <f>IF(補助金総括表!E13=0,"",補助金総括表!E13)</f>
        <v/>
      </c>
      <c r="H16" s="128"/>
      <c r="I16" s="118"/>
      <c r="J16" s="128" t="s">
        <v>89</v>
      </c>
      <c r="K16" s="129"/>
    </row>
    <row r="17" spans="2:13" ht="21.75" customHeight="1" thickBot="1">
      <c r="B17" s="99"/>
      <c r="C17" s="112"/>
      <c r="D17" s="118"/>
      <c r="E17" s="125" t="s">
        <v>179</v>
      </c>
      <c r="F17" s="126"/>
      <c r="G17" s="128" t="str">
        <f>IF(補助金総括表!E15=0,"",補助金総括表!E15)</f>
        <v/>
      </c>
      <c r="H17" s="128"/>
      <c r="I17" s="118"/>
      <c r="J17" s="128" t="s">
        <v>150</v>
      </c>
      <c r="K17" s="129"/>
    </row>
    <row r="18" spans="2:13" ht="21.75" customHeight="1" thickTop="1" thickBot="1">
      <c r="B18" s="99"/>
      <c r="C18" s="112"/>
      <c r="D18" s="118"/>
      <c r="E18" s="125" t="s">
        <v>90</v>
      </c>
      <c r="F18" s="126"/>
      <c r="G18" s="128" t="str">
        <f>IF(補助金総括表!E18=0,"",補助金総括表!E18)</f>
        <v/>
      </c>
      <c r="H18" s="128"/>
      <c r="I18" s="135"/>
      <c r="J18" s="136" t="s">
        <v>93</v>
      </c>
      <c r="K18" s="137">
        <f>SUM(K9:K17)</f>
        <v>0</v>
      </c>
    </row>
    <row r="19" spans="2:13" ht="21.75" customHeight="1" thickTop="1" thickBot="1">
      <c r="B19" s="99"/>
      <c r="C19" s="112"/>
      <c r="D19" s="118"/>
      <c r="E19" s="125" t="s">
        <v>91</v>
      </c>
      <c r="F19" s="126"/>
      <c r="G19" s="138"/>
      <c r="H19" s="139"/>
      <c r="I19" s="123"/>
      <c r="J19" s="140" t="s">
        <v>151</v>
      </c>
      <c r="K19" s="141"/>
    </row>
    <row r="20" spans="2:13" ht="21.75" customHeight="1" thickTop="1" thickBot="1">
      <c r="B20" s="99"/>
      <c r="C20" s="112"/>
      <c r="D20" s="118"/>
      <c r="E20" s="142" t="s">
        <v>92</v>
      </c>
      <c r="F20" s="143"/>
      <c r="G20" s="144">
        <f>SUM(G9:G19)</f>
        <v>0</v>
      </c>
      <c r="H20" s="144"/>
      <c r="I20" s="118"/>
      <c r="J20" s="145" t="s">
        <v>152</v>
      </c>
      <c r="K20" s="146"/>
      <c r="L20" s="61"/>
      <c r="M20" s="72"/>
    </row>
    <row r="21" spans="2:13" ht="21.75" customHeight="1" thickTop="1">
      <c r="B21" s="99"/>
      <c r="C21" s="112"/>
      <c r="D21" s="123" t="s">
        <v>94</v>
      </c>
      <c r="E21" s="147" t="s">
        <v>95</v>
      </c>
      <c r="F21" s="148"/>
      <c r="G21" s="149"/>
      <c r="H21" s="150"/>
      <c r="I21" s="118"/>
      <c r="J21" s="151" t="s">
        <v>96</v>
      </c>
      <c r="K21" s="152"/>
    </row>
    <row r="22" spans="2:13" ht="21.75" customHeight="1">
      <c r="B22" s="99"/>
      <c r="C22" s="112"/>
      <c r="D22" s="118"/>
      <c r="E22" s="153" t="s">
        <v>97</v>
      </c>
      <c r="F22" s="154"/>
      <c r="G22" s="155"/>
      <c r="H22" s="156"/>
      <c r="I22" s="118"/>
      <c r="J22" s="151" t="s">
        <v>98</v>
      </c>
      <c r="K22" s="152"/>
    </row>
    <row r="23" spans="2:13" ht="21.75" customHeight="1">
      <c r="B23" s="99"/>
      <c r="C23" s="112"/>
      <c r="D23" s="118"/>
      <c r="E23" s="153" t="s">
        <v>99</v>
      </c>
      <c r="F23" s="154"/>
      <c r="G23" s="129"/>
      <c r="H23" s="156"/>
      <c r="I23" s="118"/>
      <c r="J23" s="151" t="s">
        <v>100</v>
      </c>
      <c r="K23" s="157"/>
    </row>
    <row r="24" spans="2:13" ht="21.75" customHeight="1">
      <c r="B24" s="99"/>
      <c r="C24" s="112"/>
      <c r="D24" s="118"/>
      <c r="E24" s="158" t="s">
        <v>101</v>
      </c>
      <c r="F24" s="159"/>
      <c r="G24" s="129"/>
      <c r="H24" s="156"/>
      <c r="I24" s="118"/>
      <c r="J24" s="151" t="s">
        <v>169</v>
      </c>
      <c r="K24" s="157"/>
    </row>
    <row r="25" spans="2:13" ht="21.75" customHeight="1" thickBot="1">
      <c r="B25" s="99"/>
      <c r="C25" s="112"/>
      <c r="D25" s="118"/>
      <c r="E25" s="158" t="s">
        <v>102</v>
      </c>
      <c r="F25" s="159"/>
      <c r="G25" s="160"/>
      <c r="H25" s="161"/>
      <c r="I25" s="135"/>
      <c r="J25" s="162"/>
      <c r="K25" s="163"/>
    </row>
    <row r="26" spans="2:13" ht="21.75" customHeight="1" thickTop="1" thickBot="1">
      <c r="B26" s="99"/>
      <c r="C26" s="112"/>
      <c r="D26" s="135"/>
      <c r="E26" s="142" t="s">
        <v>92</v>
      </c>
      <c r="F26" s="143"/>
      <c r="G26" s="144">
        <f>SUM(G21:G25)</f>
        <v>0</v>
      </c>
      <c r="H26" s="144"/>
      <c r="I26" s="164" t="s">
        <v>92</v>
      </c>
      <c r="J26" s="165"/>
      <c r="K26" s="139">
        <f>SUM(K19:K25)</f>
        <v>0</v>
      </c>
    </row>
    <row r="27" spans="2:13" ht="21.75" customHeight="1" thickTop="1" thickBot="1">
      <c r="B27" s="99"/>
      <c r="C27" s="112"/>
      <c r="D27" s="166" t="s">
        <v>103</v>
      </c>
      <c r="E27" s="142"/>
      <c r="F27" s="143"/>
      <c r="G27" s="139">
        <f>G20+G26</f>
        <v>0</v>
      </c>
      <c r="H27" s="121"/>
      <c r="I27" s="167" t="s">
        <v>104</v>
      </c>
      <c r="J27" s="168"/>
      <c r="K27" s="121">
        <f>K18+K26</f>
        <v>0</v>
      </c>
      <c r="L27" s="61"/>
    </row>
    <row r="28" spans="2:13" ht="21.75" customHeight="1" thickTop="1" thickBot="1">
      <c r="B28" s="99"/>
      <c r="C28" s="169" t="s">
        <v>105</v>
      </c>
      <c r="D28" s="170"/>
      <c r="E28" s="170"/>
      <c r="F28" s="170"/>
      <c r="G28" s="170"/>
      <c r="H28" s="170"/>
      <c r="I28" s="170"/>
      <c r="J28" s="170"/>
      <c r="K28" s="170"/>
      <c r="M28" s="71"/>
    </row>
    <row r="29" spans="2:13" ht="21.75" customHeight="1" thickTop="1" thickBot="1">
      <c r="B29" s="99"/>
      <c r="C29" s="171" t="s">
        <v>106</v>
      </c>
      <c r="D29" s="172" t="s">
        <v>107</v>
      </c>
      <c r="E29" s="173"/>
      <c r="F29" s="173"/>
      <c r="G29" s="173"/>
      <c r="H29" s="174"/>
      <c r="I29" s="172" t="s">
        <v>108</v>
      </c>
      <c r="J29" s="173"/>
      <c r="K29" s="174"/>
    </row>
    <row r="30" spans="2:13" ht="21.75" customHeight="1" thickTop="1" thickBot="1">
      <c r="B30" s="99"/>
      <c r="C30" s="175"/>
      <c r="D30" s="172" t="s">
        <v>72</v>
      </c>
      <c r="E30" s="173"/>
      <c r="F30" s="174"/>
      <c r="G30" s="176" t="s">
        <v>73</v>
      </c>
      <c r="H30" s="177" t="s">
        <v>74</v>
      </c>
      <c r="I30" s="173" t="s">
        <v>72</v>
      </c>
      <c r="J30" s="174"/>
      <c r="K30" s="177" t="s">
        <v>73</v>
      </c>
    </row>
    <row r="31" spans="2:13" ht="21.75" customHeight="1" thickTop="1">
      <c r="B31" s="99"/>
      <c r="C31" s="175"/>
      <c r="D31" s="178" t="s">
        <v>109</v>
      </c>
      <c r="E31" s="179" t="s">
        <v>110</v>
      </c>
      <c r="F31" s="180"/>
      <c r="G31" s="181"/>
      <c r="H31" s="122"/>
      <c r="I31" s="178" t="s">
        <v>109</v>
      </c>
      <c r="J31" s="182"/>
      <c r="K31" s="183"/>
    </row>
    <row r="32" spans="2:13" ht="21.75" customHeight="1">
      <c r="B32" s="99"/>
      <c r="C32" s="175"/>
      <c r="D32" s="184"/>
      <c r="E32" s="185" t="s">
        <v>111</v>
      </c>
      <c r="F32" s="186"/>
      <c r="G32" s="157"/>
      <c r="H32" s="128"/>
      <c r="I32" s="184"/>
      <c r="J32" s="128"/>
      <c r="K32" s="187"/>
    </row>
    <row r="33" spans="2:11" ht="21.75" customHeight="1">
      <c r="B33" s="99"/>
      <c r="C33" s="175"/>
      <c r="D33" s="184"/>
      <c r="E33" s="185" t="s">
        <v>112</v>
      </c>
      <c r="F33" s="186"/>
      <c r="G33" s="157"/>
      <c r="H33" s="128"/>
      <c r="I33" s="184"/>
      <c r="J33" s="128"/>
      <c r="K33" s="187"/>
    </row>
    <row r="34" spans="2:11" ht="21.75" customHeight="1">
      <c r="B34" s="99"/>
      <c r="C34" s="175"/>
      <c r="D34" s="184"/>
      <c r="E34" s="185" t="s">
        <v>113</v>
      </c>
      <c r="F34" s="186"/>
      <c r="G34" s="157"/>
      <c r="H34" s="128"/>
      <c r="I34" s="184"/>
      <c r="J34" s="128"/>
      <c r="K34" s="187"/>
    </row>
    <row r="35" spans="2:11" ht="21.75" customHeight="1">
      <c r="B35" s="99"/>
      <c r="C35" s="175"/>
      <c r="D35" s="184"/>
      <c r="E35" s="185" t="s">
        <v>114</v>
      </c>
      <c r="F35" s="186"/>
      <c r="G35" s="157"/>
      <c r="H35" s="128"/>
      <c r="I35" s="184"/>
      <c r="J35" s="128"/>
      <c r="K35" s="187"/>
    </row>
    <row r="36" spans="2:11" ht="21.75" customHeight="1">
      <c r="B36" s="99"/>
      <c r="C36" s="175"/>
      <c r="D36" s="184"/>
      <c r="E36" s="188" t="s">
        <v>115</v>
      </c>
      <c r="F36" s="186"/>
      <c r="G36" s="157"/>
      <c r="H36" s="128"/>
      <c r="I36" s="184"/>
      <c r="J36" s="131"/>
      <c r="K36" s="187"/>
    </row>
    <row r="37" spans="2:11" ht="21.75" customHeight="1">
      <c r="B37" s="99"/>
      <c r="C37" s="175"/>
      <c r="D37" s="189"/>
      <c r="E37" s="188" t="s">
        <v>116</v>
      </c>
      <c r="F37" s="186"/>
      <c r="G37" s="157"/>
      <c r="H37" s="128"/>
      <c r="I37" s="189"/>
      <c r="J37" s="131"/>
      <c r="K37" s="187"/>
    </row>
    <row r="38" spans="2:11" ht="21.75" customHeight="1" thickBot="1">
      <c r="B38" s="99"/>
      <c r="C38" s="175"/>
      <c r="D38" s="189"/>
      <c r="E38" s="190" t="s">
        <v>117</v>
      </c>
      <c r="F38" s="191"/>
      <c r="G38" s="192"/>
      <c r="H38" s="139"/>
      <c r="I38" s="189"/>
      <c r="J38" s="139"/>
      <c r="K38" s="193"/>
    </row>
    <row r="39" spans="2:11" ht="21.75" customHeight="1" thickTop="1" thickBot="1">
      <c r="B39" s="99"/>
      <c r="C39" s="175"/>
      <c r="D39" s="189"/>
      <c r="E39" s="194" t="s">
        <v>92</v>
      </c>
      <c r="F39" s="195"/>
      <c r="G39" s="137">
        <f>SUM(G31:G38)</f>
        <v>0</v>
      </c>
      <c r="H39" s="144"/>
      <c r="I39" s="196"/>
      <c r="J39" s="197" t="s">
        <v>92</v>
      </c>
      <c r="K39" s="144">
        <f>SUM(K31:L38)</f>
        <v>0</v>
      </c>
    </row>
    <row r="40" spans="2:11" ht="21.75" customHeight="1" thickTop="1">
      <c r="B40" s="99"/>
      <c r="C40" s="175"/>
      <c r="D40" s="123" t="s">
        <v>118</v>
      </c>
      <c r="E40" s="198" t="s">
        <v>153</v>
      </c>
      <c r="F40" s="199"/>
      <c r="G40" s="181"/>
      <c r="H40" s="122"/>
      <c r="I40" s="123" t="s">
        <v>118</v>
      </c>
      <c r="J40" s="122" t="s">
        <v>78</v>
      </c>
      <c r="K40" s="200"/>
    </row>
    <row r="41" spans="2:11" ht="21.75" customHeight="1">
      <c r="B41" s="99"/>
      <c r="C41" s="175"/>
      <c r="D41" s="118"/>
      <c r="E41" s="201" t="s">
        <v>154</v>
      </c>
      <c r="F41" s="202"/>
      <c r="G41" s="157"/>
      <c r="H41" s="128"/>
      <c r="I41" s="118"/>
      <c r="J41" s="128" t="s">
        <v>80</v>
      </c>
      <c r="K41" s="129"/>
    </row>
    <row r="42" spans="2:11" ht="21.75" customHeight="1">
      <c r="B42" s="99"/>
      <c r="C42" s="175"/>
      <c r="D42" s="118"/>
      <c r="E42" s="201" t="s">
        <v>155</v>
      </c>
      <c r="F42" s="202"/>
      <c r="G42" s="157"/>
      <c r="H42" s="127"/>
      <c r="I42" s="118"/>
      <c r="J42" s="128" t="s">
        <v>82</v>
      </c>
      <c r="K42" s="129"/>
    </row>
    <row r="43" spans="2:11" ht="21.75" customHeight="1">
      <c r="B43" s="99"/>
      <c r="C43" s="175"/>
      <c r="D43" s="118"/>
      <c r="E43" s="201" t="s">
        <v>156</v>
      </c>
      <c r="F43" s="202"/>
      <c r="G43" s="181"/>
      <c r="H43" s="131"/>
      <c r="I43" s="118"/>
      <c r="J43" s="128" t="s">
        <v>84</v>
      </c>
      <c r="K43" s="129"/>
    </row>
    <row r="44" spans="2:11" ht="21.75" customHeight="1">
      <c r="B44" s="99"/>
      <c r="C44" s="175"/>
      <c r="D44" s="118"/>
      <c r="E44" s="201" t="s">
        <v>157</v>
      </c>
      <c r="F44" s="202"/>
      <c r="G44" s="157"/>
      <c r="H44" s="128"/>
      <c r="I44" s="118"/>
      <c r="J44" s="128" t="s">
        <v>85</v>
      </c>
      <c r="K44" s="129"/>
    </row>
    <row r="45" spans="2:11" ht="21.75" customHeight="1">
      <c r="B45" s="99"/>
      <c r="C45" s="175"/>
      <c r="D45" s="118"/>
      <c r="E45" s="201" t="s">
        <v>158</v>
      </c>
      <c r="F45" s="202"/>
      <c r="G45" s="157"/>
      <c r="H45" s="128"/>
      <c r="I45" s="118"/>
      <c r="J45" s="131" t="s">
        <v>148</v>
      </c>
      <c r="K45" s="129"/>
    </row>
    <row r="46" spans="2:11" ht="21.75" customHeight="1">
      <c r="B46" s="99"/>
      <c r="C46" s="175"/>
      <c r="D46" s="118"/>
      <c r="E46" s="201" t="s">
        <v>159</v>
      </c>
      <c r="F46" s="202"/>
      <c r="G46" s="203"/>
      <c r="H46" s="128"/>
      <c r="I46" s="118"/>
      <c r="J46" s="128" t="s">
        <v>149</v>
      </c>
      <c r="K46" s="157"/>
    </row>
    <row r="47" spans="2:11" ht="21.75" customHeight="1">
      <c r="B47" s="99"/>
      <c r="C47" s="175"/>
      <c r="D47" s="118"/>
      <c r="E47" s="201" t="s">
        <v>160</v>
      </c>
      <c r="F47" s="202"/>
      <c r="G47" s="157"/>
      <c r="H47" s="122"/>
      <c r="I47" s="118"/>
      <c r="J47" s="204" t="s">
        <v>119</v>
      </c>
      <c r="K47" s="181"/>
    </row>
    <row r="48" spans="2:11" ht="21.75" customHeight="1">
      <c r="B48" s="99"/>
      <c r="C48" s="175"/>
      <c r="D48" s="118"/>
      <c r="E48" s="201" t="s">
        <v>161</v>
      </c>
      <c r="F48" s="202"/>
      <c r="G48" s="157"/>
      <c r="H48" s="128"/>
      <c r="I48" s="118"/>
      <c r="J48" s="131"/>
      <c r="K48" s="129"/>
    </row>
    <row r="49" spans="2:11" ht="21.75" customHeight="1">
      <c r="B49" s="99"/>
      <c r="C49" s="175"/>
      <c r="D49" s="118"/>
      <c r="E49" s="201" t="s">
        <v>162</v>
      </c>
      <c r="F49" s="202"/>
      <c r="G49" s="181"/>
      <c r="H49" s="122"/>
      <c r="I49" s="118"/>
      <c r="J49" s="128"/>
      <c r="K49" s="129"/>
    </row>
    <row r="50" spans="2:11" ht="21.75" customHeight="1">
      <c r="B50" s="99"/>
      <c r="C50" s="175"/>
      <c r="D50" s="118"/>
      <c r="E50" s="201" t="s">
        <v>163</v>
      </c>
      <c r="F50" s="202"/>
      <c r="G50" s="157"/>
      <c r="H50" s="128"/>
      <c r="I50" s="118"/>
      <c r="J50" s="128"/>
      <c r="K50" s="149"/>
    </row>
    <row r="51" spans="2:11" ht="21.75" customHeight="1" thickBot="1">
      <c r="B51" s="99"/>
      <c r="C51" s="175"/>
      <c r="D51" s="118"/>
      <c r="E51" s="201" t="s">
        <v>164</v>
      </c>
      <c r="F51" s="202"/>
      <c r="G51" s="157"/>
      <c r="H51" s="128"/>
      <c r="I51" s="118"/>
      <c r="J51" s="131"/>
      <c r="K51" s="129"/>
    </row>
    <row r="52" spans="2:11" ht="21.75" customHeight="1" thickTop="1" thickBot="1">
      <c r="B52" s="99"/>
      <c r="C52" s="175"/>
      <c r="D52" s="118"/>
      <c r="E52" s="201" t="s">
        <v>165</v>
      </c>
      <c r="F52" s="205"/>
      <c r="G52" s="206"/>
      <c r="H52" s="127"/>
      <c r="I52" s="118"/>
      <c r="J52" s="197" t="s">
        <v>92</v>
      </c>
      <c r="K52" s="137">
        <f>SUM(K40:K51)</f>
        <v>0</v>
      </c>
    </row>
    <row r="53" spans="2:11" ht="21.75" customHeight="1" thickTop="1">
      <c r="B53" s="99"/>
      <c r="C53" s="175"/>
      <c r="D53" s="118"/>
      <c r="E53" s="201" t="s">
        <v>166</v>
      </c>
      <c r="F53" s="205"/>
      <c r="G53" s="207"/>
      <c r="H53" s="127"/>
      <c r="I53" s="118"/>
      <c r="J53" s="208" t="s">
        <v>120</v>
      </c>
      <c r="K53" s="209"/>
    </row>
    <row r="54" spans="2:11" ht="21.75" customHeight="1">
      <c r="B54" s="99"/>
      <c r="C54" s="175"/>
      <c r="D54" s="118"/>
      <c r="E54" s="201" t="s">
        <v>167</v>
      </c>
      <c r="F54" s="205"/>
      <c r="G54" s="210"/>
      <c r="H54" s="127"/>
      <c r="I54" s="118"/>
      <c r="J54" s="208" t="s">
        <v>121</v>
      </c>
      <c r="K54" s="203"/>
    </row>
    <row r="55" spans="2:11" ht="21.75" customHeight="1">
      <c r="B55" s="99"/>
      <c r="C55" s="175"/>
      <c r="D55" s="118"/>
      <c r="E55" s="201" t="s">
        <v>119</v>
      </c>
      <c r="F55" s="202"/>
      <c r="G55" s="203"/>
      <c r="H55" s="211"/>
      <c r="I55" s="118"/>
      <c r="J55" s="212"/>
      <c r="K55" s="157"/>
    </row>
    <row r="56" spans="2:11" ht="21.75" customHeight="1">
      <c r="B56" s="99"/>
      <c r="C56" s="175"/>
      <c r="D56" s="118"/>
      <c r="E56" s="213"/>
      <c r="F56" s="214"/>
      <c r="G56" s="157"/>
      <c r="H56" s="131"/>
      <c r="I56" s="118"/>
      <c r="J56" s="215" t="s">
        <v>122</v>
      </c>
      <c r="K56" s="216"/>
    </row>
    <row r="57" spans="2:11" ht="21.75" customHeight="1" thickBot="1">
      <c r="B57" s="99"/>
      <c r="C57" s="175"/>
      <c r="D57" s="118"/>
      <c r="E57" s="217"/>
      <c r="F57" s="218"/>
      <c r="G57" s="181"/>
      <c r="H57" s="219"/>
      <c r="I57" s="118"/>
      <c r="J57" s="220"/>
      <c r="K57" s="192"/>
    </row>
    <row r="58" spans="2:11" ht="21.75" customHeight="1" thickTop="1" thickBot="1">
      <c r="B58" s="99"/>
      <c r="C58" s="175"/>
      <c r="D58" s="118"/>
      <c r="E58" s="167" t="s">
        <v>92</v>
      </c>
      <c r="F58" s="221"/>
      <c r="G58" s="222">
        <f>SUM(G40:G57)</f>
        <v>0</v>
      </c>
      <c r="H58" s="121"/>
      <c r="I58" s="135"/>
      <c r="J58" s="197" t="s">
        <v>92</v>
      </c>
      <c r="K58" s="139">
        <f>SUM(K53:K57)</f>
        <v>0</v>
      </c>
    </row>
    <row r="59" spans="2:11" ht="21.75" customHeight="1" thickTop="1" thickBot="1">
      <c r="B59" s="99"/>
      <c r="C59" s="175"/>
      <c r="D59" s="166" t="s">
        <v>8</v>
      </c>
      <c r="E59" s="142"/>
      <c r="F59" s="143"/>
      <c r="G59" s="137">
        <f>G39+G58</f>
        <v>0</v>
      </c>
      <c r="H59" s="144"/>
      <c r="I59" s="166" t="s">
        <v>8</v>
      </c>
      <c r="J59" s="143"/>
      <c r="K59" s="137">
        <f>K39+K52+K58</f>
        <v>0</v>
      </c>
    </row>
    <row r="60" spans="2:11" ht="21.75" customHeight="1" thickTop="1">
      <c r="B60" s="99"/>
      <c r="C60" s="223"/>
      <c r="D60" s="224"/>
      <c r="E60" s="161"/>
      <c r="F60" s="225"/>
      <c r="G60" s="225"/>
      <c r="H60" s="225"/>
      <c r="I60" s="227" t="s">
        <v>168</v>
      </c>
      <c r="K60" s="225"/>
    </row>
    <row r="61" spans="2:11" ht="21.75" customHeight="1">
      <c r="B61" s="99"/>
      <c r="C61" s="228"/>
      <c r="D61" s="226"/>
      <c r="E61" s="229" t="str">
        <f>"総合計（a＋b）＝"&amp;G27+K27&amp;"円"</f>
        <v>総合計（a＋b）＝0円</v>
      </c>
      <c r="F61" s="229"/>
      <c r="G61" s="230"/>
      <c r="H61" s="230"/>
      <c r="I61" s="226"/>
      <c r="J61" s="225"/>
      <c r="K61" s="225"/>
    </row>
    <row r="62" spans="2:11" ht="18" customHeight="1">
      <c r="B62" s="61"/>
      <c r="C62" s="62"/>
      <c r="D62" s="62"/>
      <c r="E62" s="63"/>
      <c r="F62" s="63"/>
      <c r="G62" s="63"/>
      <c r="I62" s="62"/>
    </row>
    <row r="71" spans="12:12" ht="18" customHeight="1">
      <c r="L71" s="61"/>
    </row>
    <row r="75" spans="12:12" ht="56.25" customHeight="1"/>
  </sheetData>
  <mergeCells count="71">
    <mergeCell ref="D59:F59"/>
    <mergeCell ref="I59:J59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D31:D39"/>
    <mergeCell ref="E31:F31"/>
    <mergeCell ref="I31:I39"/>
    <mergeCell ref="E32:F32"/>
    <mergeCell ref="E33:F33"/>
    <mergeCell ref="E42:F42"/>
    <mergeCell ref="E43:F43"/>
    <mergeCell ref="E44:F44"/>
    <mergeCell ref="E45:F45"/>
    <mergeCell ref="E46:F46"/>
    <mergeCell ref="E25:F25"/>
    <mergeCell ref="E26:F26"/>
    <mergeCell ref="I26:J26"/>
    <mergeCell ref="D27:F27"/>
    <mergeCell ref="I27:J27"/>
    <mergeCell ref="D21:D26"/>
    <mergeCell ref="C29:C59"/>
    <mergeCell ref="D29:H29"/>
    <mergeCell ref="I29:K29"/>
    <mergeCell ref="D30:F30"/>
    <mergeCell ref="I30:J30"/>
    <mergeCell ref="E34:F34"/>
    <mergeCell ref="E35:F35"/>
    <mergeCell ref="E36:F36"/>
    <mergeCell ref="E37:F37"/>
    <mergeCell ref="E38:F38"/>
    <mergeCell ref="E52:F52"/>
    <mergeCell ref="E39:F39"/>
    <mergeCell ref="D40:D58"/>
    <mergeCell ref="E40:F40"/>
    <mergeCell ref="I40:I58"/>
    <mergeCell ref="E41:F41"/>
    <mergeCell ref="E20:F20"/>
    <mergeCell ref="E21:F21"/>
    <mergeCell ref="E22:F22"/>
    <mergeCell ref="E23:F23"/>
    <mergeCell ref="E24:F24"/>
    <mergeCell ref="H4:H5"/>
    <mergeCell ref="I4:J5"/>
    <mergeCell ref="E11:F11"/>
    <mergeCell ref="E12:F12"/>
    <mergeCell ref="E13:F13"/>
    <mergeCell ref="E16:F16"/>
    <mergeCell ref="C7:C27"/>
    <mergeCell ref="D7:H7"/>
    <mergeCell ref="I7:K7"/>
    <mergeCell ref="D8:F8"/>
    <mergeCell ref="I8:J8"/>
    <mergeCell ref="D9:D20"/>
    <mergeCell ref="E9:F9"/>
    <mergeCell ref="I9:I18"/>
    <mergeCell ref="E10:F10"/>
    <mergeCell ref="E14:F14"/>
    <mergeCell ref="E15:F15"/>
    <mergeCell ref="E17:F17"/>
    <mergeCell ref="E18:F18"/>
    <mergeCell ref="E19:F19"/>
    <mergeCell ref="I19:I25"/>
  </mergeCells>
  <phoneticPr fontId="1"/>
  <pageMargins left="0.30458333333333326" right="0.35416666666666669" top="0.75" bottom="0.52416666666666667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0483-612B-4A19-86D6-F17D2E6433A8}">
  <sheetPr>
    <pageSetUpPr fitToPage="1"/>
  </sheetPr>
  <dimension ref="A1:AE48"/>
  <sheetViews>
    <sheetView tabSelected="1" view="pageBreakPreview" zoomScale="70" zoomScaleNormal="70" zoomScaleSheetLayoutView="70" workbookViewId="0">
      <selection activeCell="I39" sqref="I39"/>
    </sheetView>
  </sheetViews>
  <sheetFormatPr defaultRowHeight="17.25" customHeight="1"/>
  <cols>
    <col min="1" max="1" width="3.5" style="2" customWidth="1"/>
    <col min="2" max="2" width="22.625" style="2" customWidth="1"/>
    <col min="3" max="3" width="5" style="27" customWidth="1"/>
    <col min="4" max="4" width="17.625" style="27" customWidth="1"/>
    <col min="5" max="5" width="29.375" style="2" customWidth="1"/>
    <col min="6" max="6" width="19.375" style="2" customWidth="1"/>
    <col min="7" max="7" width="6.625" style="2" customWidth="1"/>
    <col min="8" max="8" width="15.25" style="2" customWidth="1"/>
    <col min="9" max="9" width="13.25" style="2" customWidth="1"/>
    <col min="10" max="10" width="10.875" style="2" customWidth="1"/>
    <col min="11" max="11" width="18.625" style="2" customWidth="1"/>
    <col min="12" max="13" width="15.25" style="2" customWidth="1"/>
    <col min="14" max="14" width="17.5" style="2" customWidth="1"/>
    <col min="15" max="15" width="9.875" style="2" customWidth="1"/>
    <col min="16" max="16" width="4.75" style="2" customWidth="1"/>
    <col min="17" max="19" width="9.125" style="2" customWidth="1"/>
    <col min="20" max="20" width="13.75" style="2" customWidth="1"/>
    <col min="21" max="25" width="10.125" style="2" customWidth="1"/>
    <col min="26" max="26" width="10.875" style="2" bestFit="1" customWidth="1"/>
    <col min="27" max="27" width="9.5" style="2" customWidth="1"/>
    <col min="28" max="30" width="11.625" style="2" customWidth="1"/>
    <col min="31" max="16384" width="9" style="2"/>
  </cols>
  <sheetData>
    <row r="1" spans="1:31" s="1" customFormat="1" ht="24.75" customHeight="1">
      <c r="A1" s="231" t="s">
        <v>183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2"/>
    </row>
    <row r="2" spans="1:31" ht="25.5" customHeight="1">
      <c r="A2" s="47"/>
      <c r="B2" s="233" t="s">
        <v>0</v>
      </c>
      <c r="C2" s="233"/>
      <c r="D2" s="233"/>
      <c r="E2" s="233"/>
      <c r="F2" s="233"/>
      <c r="G2" s="233"/>
      <c r="H2" s="233"/>
      <c r="I2" s="233"/>
      <c r="J2" s="233"/>
      <c r="K2" s="233"/>
      <c r="L2" s="234" t="s">
        <v>170</v>
      </c>
      <c r="M2" s="235"/>
      <c r="N2" s="235"/>
      <c r="O2" s="236"/>
      <c r="P2" s="236"/>
      <c r="Q2" s="3"/>
      <c r="R2" s="4"/>
      <c r="S2" s="5"/>
      <c r="T2" s="6"/>
      <c r="U2" s="6"/>
      <c r="V2" s="6"/>
      <c r="W2" s="5"/>
      <c r="X2" s="5"/>
      <c r="Y2" s="5"/>
      <c r="Z2" s="7"/>
      <c r="AA2" s="7"/>
      <c r="AB2" s="8"/>
      <c r="AC2" s="8"/>
      <c r="AD2" s="8"/>
      <c r="AE2" s="9"/>
    </row>
    <row r="3" spans="1:31" ht="21.75" customHeight="1">
      <c r="A3" s="237"/>
      <c r="B3" s="238"/>
      <c r="C3" s="238"/>
      <c r="D3" s="238"/>
      <c r="E3" s="237"/>
      <c r="F3" s="237"/>
      <c r="G3" s="237"/>
      <c r="H3" s="239" t="s">
        <v>1</v>
      </c>
      <c r="I3" s="47"/>
      <c r="J3" s="47"/>
      <c r="K3" s="47"/>
      <c r="L3" s="47"/>
      <c r="M3" s="47"/>
      <c r="N3" s="237"/>
      <c r="O3" s="237"/>
      <c r="P3" s="237"/>
      <c r="Q3" s="7"/>
      <c r="R3" s="7"/>
      <c r="S3" s="11"/>
      <c r="T3" s="12"/>
      <c r="U3" s="12"/>
      <c r="V3" s="9"/>
    </row>
    <row r="4" spans="1:31" ht="23.25" customHeight="1">
      <c r="A4" s="237"/>
      <c r="B4" s="240" t="s">
        <v>2</v>
      </c>
      <c r="C4" s="241"/>
      <c r="D4" s="237"/>
      <c r="E4" s="237"/>
      <c r="F4" s="237"/>
      <c r="G4" s="237"/>
      <c r="H4" s="242" t="s">
        <v>3</v>
      </c>
      <c r="I4" s="47" t="s">
        <v>4</v>
      </c>
      <c r="J4" s="243"/>
      <c r="K4" s="243"/>
      <c r="L4" s="232"/>
      <c r="M4" s="237"/>
      <c r="N4" s="237"/>
      <c r="O4" s="237"/>
      <c r="P4" s="237"/>
      <c r="Q4" s="13"/>
      <c r="R4" s="13"/>
      <c r="S4" s="14"/>
      <c r="T4" s="14"/>
      <c r="U4" s="15"/>
      <c r="V4" s="9"/>
    </row>
    <row r="5" spans="1:31" ht="38.25" customHeight="1">
      <c r="A5" s="237"/>
      <c r="B5" s="32" t="s">
        <v>5</v>
      </c>
      <c r="C5" s="76" t="s">
        <v>6</v>
      </c>
      <c r="D5" s="77"/>
      <c r="E5" s="33" t="s">
        <v>7</v>
      </c>
      <c r="F5" s="34" t="s">
        <v>8</v>
      </c>
      <c r="G5" s="237"/>
      <c r="H5" s="35" t="s">
        <v>9</v>
      </c>
      <c r="I5" s="36" t="s">
        <v>10</v>
      </c>
      <c r="J5" s="36" t="s">
        <v>11</v>
      </c>
      <c r="K5" s="78" t="s">
        <v>12</v>
      </c>
      <c r="L5" s="79"/>
      <c r="M5" s="37" t="s">
        <v>13</v>
      </c>
      <c r="N5" s="237"/>
      <c r="O5" s="237"/>
      <c r="P5" s="237"/>
      <c r="Q5" s="16"/>
      <c r="R5" s="16"/>
      <c r="S5" s="8"/>
      <c r="T5" s="8"/>
      <c r="U5" s="8"/>
      <c r="V5" s="9"/>
    </row>
    <row r="6" spans="1:31" ht="38.25" customHeight="1">
      <c r="A6" s="80" t="s">
        <v>14</v>
      </c>
      <c r="B6" s="244" t="s">
        <v>15</v>
      </c>
      <c r="C6" s="245" t="s">
        <v>57</v>
      </c>
      <c r="D6" s="246" t="s">
        <v>58</v>
      </c>
      <c r="E6" s="247" t="str">
        <f>IF(MAX(M6:M10)=0,"",MAX(M6:M10))</f>
        <v/>
      </c>
      <c r="F6" s="248">
        <f>SUM(E6:E9)</f>
        <v>0</v>
      </c>
      <c r="G6" s="249"/>
      <c r="H6" s="250">
        <v>2510000</v>
      </c>
      <c r="I6" s="39" t="s">
        <v>16</v>
      </c>
      <c r="J6" s="251"/>
      <c r="K6" s="78" t="s">
        <v>134</v>
      </c>
      <c r="L6" s="79"/>
      <c r="M6" s="252" t="str">
        <f>IF(ISBLANK(J6),"",H6-(19-J6)*28000)</f>
        <v/>
      </c>
      <c r="N6" s="237"/>
      <c r="O6" s="239"/>
      <c r="P6" s="239"/>
      <c r="Q6" s="7"/>
      <c r="R6" s="7"/>
      <c r="S6" s="11"/>
      <c r="T6" s="17"/>
      <c r="U6" s="17"/>
      <c r="V6" s="9"/>
    </row>
    <row r="7" spans="1:31" ht="38.25" customHeight="1">
      <c r="A7" s="80"/>
      <c r="B7" s="244"/>
      <c r="C7" s="30" t="s">
        <v>45</v>
      </c>
      <c r="D7" s="31" t="s">
        <v>56</v>
      </c>
      <c r="E7" s="247" t="str">
        <f>M11</f>
        <v/>
      </c>
      <c r="F7" s="248"/>
      <c r="G7" s="253"/>
      <c r="H7" s="254">
        <v>4577000</v>
      </c>
      <c r="I7" s="40" t="s">
        <v>17</v>
      </c>
      <c r="J7" s="251"/>
      <c r="K7" s="78" t="s">
        <v>135</v>
      </c>
      <c r="L7" s="79"/>
      <c r="M7" s="255" t="str">
        <f>IF(ISBLANK(J7),"",H7-(36-J7)*26000)</f>
        <v/>
      </c>
      <c r="N7" s="239"/>
      <c r="O7" s="239"/>
      <c r="P7" s="239"/>
      <c r="Q7" s="7"/>
      <c r="R7" s="7"/>
      <c r="S7" s="17"/>
      <c r="T7" s="17"/>
      <c r="U7" s="17"/>
      <c r="V7" s="9"/>
    </row>
    <row r="8" spans="1:31" ht="38.25" customHeight="1">
      <c r="A8" s="80"/>
      <c r="B8" s="244"/>
      <c r="C8" s="98" t="s">
        <v>18</v>
      </c>
      <c r="D8" s="256" t="s">
        <v>19</v>
      </c>
      <c r="E8" s="257" t="str">
        <f>M12</f>
        <v/>
      </c>
      <c r="F8" s="248"/>
      <c r="G8" s="253"/>
      <c r="H8" s="254">
        <v>4577000</v>
      </c>
      <c r="I8" s="40" t="s">
        <v>20</v>
      </c>
      <c r="J8" s="258"/>
      <c r="K8" s="74">
        <v>4577000</v>
      </c>
      <c r="L8" s="75"/>
      <c r="M8" s="255" t="str">
        <f>IF(ISBLANK(J8),"",4577000)</f>
        <v/>
      </c>
      <c r="N8" s="239"/>
      <c r="O8" s="239"/>
      <c r="P8" s="239"/>
      <c r="Q8" s="6"/>
      <c r="R8" s="5"/>
      <c r="S8" s="5"/>
      <c r="T8" s="5"/>
      <c r="U8" s="5"/>
      <c r="V8" s="5"/>
      <c r="W8" s="5"/>
      <c r="X8" s="5"/>
      <c r="Y8" s="5"/>
      <c r="Z8" s="7"/>
      <c r="AA8" s="7"/>
      <c r="AB8" s="14"/>
      <c r="AC8" s="14"/>
      <c r="AD8" s="14"/>
      <c r="AE8" s="9"/>
    </row>
    <row r="9" spans="1:31" ht="38.25" customHeight="1">
      <c r="A9" s="80"/>
      <c r="B9" s="244"/>
      <c r="C9" s="98"/>
      <c r="D9" s="256" t="s">
        <v>21</v>
      </c>
      <c r="E9" s="259" t="str">
        <f>M13</f>
        <v/>
      </c>
      <c r="F9" s="260"/>
      <c r="G9" s="253"/>
      <c r="H9" s="254">
        <v>4577000</v>
      </c>
      <c r="I9" s="40" t="s">
        <v>22</v>
      </c>
      <c r="J9" s="251"/>
      <c r="K9" s="78" t="s">
        <v>136</v>
      </c>
      <c r="L9" s="79"/>
      <c r="M9" s="255" t="str">
        <f>IF(ISBLANK(J9),"",H9-(J9-45)*63000)</f>
        <v/>
      </c>
      <c r="N9" s="239"/>
      <c r="O9" s="239"/>
      <c r="P9" s="239"/>
      <c r="Q9" s="1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38.25" customHeight="1">
      <c r="A10" s="80"/>
      <c r="B10" s="261" t="s">
        <v>171</v>
      </c>
      <c r="C10" s="94" t="s">
        <v>124</v>
      </c>
      <c r="D10" s="96" t="s">
        <v>144</v>
      </c>
      <c r="E10" s="262"/>
      <c r="F10" s="248">
        <f>E10</f>
        <v>0</v>
      </c>
      <c r="G10" s="253"/>
      <c r="H10" s="254">
        <v>2917000</v>
      </c>
      <c r="I10" s="40" t="s">
        <v>23</v>
      </c>
      <c r="J10" s="251"/>
      <c r="K10" s="74">
        <v>2917000</v>
      </c>
      <c r="L10" s="75"/>
      <c r="M10" s="255" t="str">
        <f>IF(ISBLANK(J10),"",2917000)</f>
        <v/>
      </c>
      <c r="N10" s="239"/>
      <c r="O10" s="263"/>
      <c r="P10" s="239"/>
      <c r="Q10" s="1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38.25" customHeight="1">
      <c r="A11" s="80"/>
      <c r="B11" s="264"/>
      <c r="C11" s="95"/>
      <c r="D11" s="97"/>
      <c r="E11" s="262"/>
      <c r="F11" s="248"/>
      <c r="G11" s="253"/>
      <c r="H11" s="38" t="s">
        <v>24</v>
      </c>
      <c r="I11" s="83" t="s">
        <v>25</v>
      </c>
      <c r="J11" s="84"/>
      <c r="K11" s="84"/>
      <c r="L11" s="85"/>
      <c r="M11" s="265" t="str">
        <f>IFERROR(O11*18000,"")</f>
        <v/>
      </c>
      <c r="N11" s="42" t="s">
        <v>26</v>
      </c>
      <c r="O11" s="266" t="str">
        <f>Q19</f>
        <v/>
      </c>
      <c r="P11" s="239"/>
      <c r="Q11" s="10"/>
    </row>
    <row r="12" spans="1:31" ht="38.25" customHeight="1">
      <c r="A12" s="80"/>
      <c r="B12" s="267"/>
      <c r="C12" s="59" t="s">
        <v>125</v>
      </c>
      <c r="D12" s="58" t="s">
        <v>55</v>
      </c>
      <c r="E12" s="268"/>
      <c r="F12" s="269">
        <v>0</v>
      </c>
      <c r="G12" s="47"/>
      <c r="H12" s="86" t="s">
        <v>27</v>
      </c>
      <c r="I12" s="88" t="s">
        <v>28</v>
      </c>
      <c r="J12" s="89"/>
      <c r="K12" s="89"/>
      <c r="L12" s="41" t="s">
        <v>29</v>
      </c>
      <c r="M12" s="270" t="str">
        <f>IFERROR(O12*399000,"")</f>
        <v/>
      </c>
      <c r="N12" s="43" t="s">
        <v>30</v>
      </c>
      <c r="O12" s="271" t="str">
        <f>Q16</f>
        <v/>
      </c>
      <c r="P12" s="239"/>
      <c r="Q12" s="10"/>
    </row>
    <row r="13" spans="1:31" ht="38.25" customHeight="1">
      <c r="A13" s="80" t="s">
        <v>33</v>
      </c>
      <c r="B13" s="272" t="s">
        <v>172</v>
      </c>
      <c r="C13" s="273" t="s">
        <v>48</v>
      </c>
      <c r="D13" s="70" t="s">
        <v>126</v>
      </c>
      <c r="E13" s="274"/>
      <c r="F13" s="275">
        <f>E13</f>
        <v>0</v>
      </c>
      <c r="G13" s="239"/>
      <c r="H13" s="87"/>
      <c r="I13" s="83"/>
      <c r="J13" s="90"/>
      <c r="K13" s="90"/>
      <c r="L13" s="41" t="s">
        <v>31</v>
      </c>
      <c r="M13" s="270" t="str">
        <f>IFERROR(O13*179000,"")</f>
        <v/>
      </c>
      <c r="N13" s="276" t="s">
        <v>32</v>
      </c>
      <c r="O13" s="271" t="str">
        <f>Q18</f>
        <v/>
      </c>
      <c r="P13" s="48"/>
      <c r="Q13" s="19"/>
    </row>
    <row r="14" spans="1:31" ht="38.25" customHeight="1">
      <c r="A14" s="80"/>
      <c r="B14" s="272"/>
      <c r="C14" s="59" t="s">
        <v>48</v>
      </c>
      <c r="D14" s="277" t="s">
        <v>128</v>
      </c>
      <c r="E14" s="268"/>
      <c r="F14" s="275">
        <f>E14</f>
        <v>0</v>
      </c>
      <c r="G14" s="47"/>
      <c r="H14" s="47"/>
      <c r="I14" s="47"/>
      <c r="J14" s="47"/>
      <c r="K14" s="47"/>
      <c r="L14" s="47"/>
      <c r="M14" s="47"/>
      <c r="N14" s="276"/>
      <c r="O14" s="47"/>
      <c r="P14" s="48"/>
      <c r="Q14" s="19"/>
    </row>
    <row r="15" spans="1:31" ht="38.25" customHeight="1">
      <c r="A15" s="80"/>
      <c r="B15" s="278" t="s">
        <v>173</v>
      </c>
      <c r="C15" s="94" t="s">
        <v>127</v>
      </c>
      <c r="D15" s="279" t="s">
        <v>145</v>
      </c>
      <c r="E15" s="262"/>
      <c r="F15" s="248">
        <f>E15</f>
        <v>0</v>
      </c>
      <c r="G15" s="47"/>
      <c r="H15" s="280" t="s">
        <v>34</v>
      </c>
      <c r="I15" s="281"/>
      <c r="J15" s="231"/>
      <c r="K15" s="282"/>
      <c r="L15" s="282"/>
      <c r="M15" s="282"/>
      <c r="N15" s="231"/>
      <c r="O15" s="231"/>
      <c r="P15" s="231"/>
      <c r="Q15" s="7"/>
      <c r="R15" s="7"/>
      <c r="S15" s="8" t="s">
        <v>35</v>
      </c>
      <c r="T15" s="8"/>
      <c r="U15" s="8"/>
    </row>
    <row r="16" spans="1:31" ht="38.25" customHeight="1">
      <c r="A16" s="80"/>
      <c r="B16" s="278"/>
      <c r="C16" s="95"/>
      <c r="D16" s="283"/>
      <c r="E16" s="262"/>
      <c r="F16" s="248"/>
      <c r="G16" s="47"/>
      <c r="H16" s="81" t="s">
        <v>176</v>
      </c>
      <c r="I16" s="81"/>
      <c r="J16" s="81"/>
      <c r="K16" s="44" t="s">
        <v>36</v>
      </c>
      <c r="L16" s="284"/>
      <c r="M16" s="285"/>
      <c r="N16" s="286" t="s">
        <v>37</v>
      </c>
      <c r="O16" s="287"/>
      <c r="P16" s="288"/>
      <c r="Q16" s="20" t="str">
        <f>IF(U17=0,"",U17-18)</f>
        <v/>
      </c>
      <c r="R16" s="20"/>
      <c r="S16" s="11">
        <f>L16</f>
        <v>0</v>
      </c>
      <c r="T16" s="12">
        <f>M16/60</f>
        <v>0</v>
      </c>
      <c r="U16" s="12">
        <f>SUM(S16:T16)</f>
        <v>0</v>
      </c>
    </row>
    <row r="17" spans="1:21" ht="38.25" customHeight="1">
      <c r="A17" s="80" t="s">
        <v>40</v>
      </c>
      <c r="B17" s="289" t="s">
        <v>174</v>
      </c>
      <c r="C17" s="66" t="s">
        <v>129</v>
      </c>
      <c r="D17" s="29" t="s">
        <v>59</v>
      </c>
      <c r="E17" s="268"/>
      <c r="F17" s="275">
        <v>0</v>
      </c>
      <c r="G17" s="47"/>
      <c r="H17" s="81"/>
      <c r="I17" s="81"/>
      <c r="J17" s="81"/>
      <c r="K17" s="45" t="s">
        <v>38</v>
      </c>
      <c r="L17" s="290"/>
      <c r="M17" s="291"/>
      <c r="N17" s="292" t="s">
        <v>37</v>
      </c>
      <c r="O17" s="293"/>
      <c r="P17" s="294"/>
      <c r="Q17" s="7"/>
      <c r="R17" s="7"/>
      <c r="S17" s="11">
        <f>O16</f>
        <v>0</v>
      </c>
      <c r="T17" s="12">
        <f>P16/60</f>
        <v>0</v>
      </c>
      <c r="U17" s="12">
        <f>SUM(S17:T17)</f>
        <v>0</v>
      </c>
    </row>
    <row r="18" spans="1:21" ht="38.25" customHeight="1">
      <c r="A18" s="80"/>
      <c r="B18" s="295" t="s">
        <v>175</v>
      </c>
      <c r="C18" s="296" t="s">
        <v>130</v>
      </c>
      <c r="D18" s="297" t="s">
        <v>52</v>
      </c>
      <c r="E18" s="274"/>
      <c r="F18" s="275">
        <f>E18</f>
        <v>0</v>
      </c>
      <c r="G18" s="47"/>
      <c r="H18" s="81"/>
      <c r="I18" s="81"/>
      <c r="J18" s="81"/>
      <c r="K18" s="45" t="s">
        <v>39</v>
      </c>
      <c r="L18" s="284"/>
      <c r="M18" s="285"/>
      <c r="N18" s="298" t="s">
        <v>37</v>
      </c>
      <c r="O18" s="299"/>
      <c r="P18" s="300"/>
      <c r="Q18" s="13" t="str">
        <f>IF(U22=0,"",U22-8)</f>
        <v/>
      </c>
      <c r="R18" s="13"/>
      <c r="S18" s="14"/>
      <c r="T18" s="14"/>
      <c r="U18" s="15">
        <f>U17-U16</f>
        <v>0</v>
      </c>
    </row>
    <row r="19" spans="1:21" ht="38.25" customHeight="1">
      <c r="A19" s="80"/>
      <c r="B19" s="295"/>
      <c r="C19" s="296" t="s">
        <v>130</v>
      </c>
      <c r="D19" s="297" t="s">
        <v>53</v>
      </c>
      <c r="E19" s="268"/>
      <c r="F19" s="275">
        <v>0</v>
      </c>
      <c r="G19" s="47"/>
      <c r="H19" s="82" t="s">
        <v>41</v>
      </c>
      <c r="I19" s="82"/>
      <c r="J19" s="82"/>
      <c r="K19" s="46" t="s">
        <v>42</v>
      </c>
      <c r="L19" s="301"/>
      <c r="M19" s="302"/>
      <c r="N19" s="302"/>
      <c r="O19" s="302"/>
      <c r="P19" s="303"/>
      <c r="Q19" s="16" t="str">
        <f>IF(ISBLANK(L19),"",L19-250)</f>
        <v/>
      </c>
      <c r="R19" s="16"/>
      <c r="S19" s="8" t="s">
        <v>43</v>
      </c>
      <c r="T19" s="8"/>
      <c r="U19" s="8"/>
    </row>
    <row r="20" spans="1:21" ht="38.25" customHeight="1">
      <c r="A20" s="80"/>
      <c r="B20" s="295"/>
      <c r="C20" s="296" t="s">
        <v>130</v>
      </c>
      <c r="D20" s="29" t="s">
        <v>54</v>
      </c>
      <c r="E20" s="268"/>
      <c r="F20" s="275">
        <v>0</v>
      </c>
      <c r="G20" s="47"/>
      <c r="H20" s="82"/>
      <c r="I20" s="82"/>
      <c r="J20" s="82"/>
      <c r="K20" s="69" t="s">
        <v>133</v>
      </c>
      <c r="L20" s="304"/>
      <c r="M20" s="305"/>
      <c r="N20" s="305"/>
      <c r="O20" s="305"/>
      <c r="P20" s="306"/>
      <c r="Q20" s="7"/>
      <c r="R20" s="7"/>
      <c r="S20" s="11">
        <f>L18</f>
        <v>0</v>
      </c>
      <c r="T20" s="17">
        <f>M18/60</f>
        <v>0</v>
      </c>
      <c r="U20" s="17">
        <f>S20+T20</f>
        <v>0</v>
      </c>
    </row>
    <row r="21" spans="1:21" ht="38.25" customHeight="1">
      <c r="A21" s="307"/>
      <c r="B21" s="93" t="s">
        <v>131</v>
      </c>
      <c r="C21" s="93"/>
      <c r="D21" s="93"/>
      <c r="E21" s="93"/>
      <c r="F21" s="275">
        <f>SUM(F6:F20)</f>
        <v>0</v>
      </c>
      <c r="G21" s="47"/>
      <c r="H21" s="82"/>
      <c r="I21" s="82"/>
      <c r="J21" s="82"/>
      <c r="K21" s="68" t="s">
        <v>44</v>
      </c>
      <c r="L21" s="308"/>
      <c r="M21" s="309"/>
      <c r="N21" s="309"/>
      <c r="O21" s="309"/>
      <c r="P21" s="310"/>
      <c r="Q21" s="7"/>
      <c r="R21" s="7"/>
      <c r="S21" s="17">
        <f>O18</f>
        <v>0</v>
      </c>
      <c r="T21" s="17">
        <f>P18/60</f>
        <v>0</v>
      </c>
      <c r="U21" s="17">
        <f>S21+T21</f>
        <v>0</v>
      </c>
    </row>
    <row r="22" spans="1:21" ht="38.25" customHeight="1">
      <c r="A22" s="47"/>
      <c r="B22" s="47"/>
      <c r="C22" s="311"/>
      <c r="D22" s="311"/>
      <c r="E22" s="47"/>
      <c r="F22" s="47"/>
      <c r="G22" s="47"/>
      <c r="H22" s="312"/>
      <c r="I22" s="231"/>
      <c r="J22" s="231"/>
      <c r="K22" s="231"/>
      <c r="L22" s="231"/>
      <c r="M22" s="231"/>
      <c r="N22" s="231"/>
      <c r="O22" s="231"/>
      <c r="P22" s="231"/>
      <c r="Q22" s="7"/>
      <c r="R22" s="7"/>
      <c r="S22" s="14"/>
      <c r="T22" s="14"/>
      <c r="U22" s="14">
        <f>U21-U20</f>
        <v>0</v>
      </c>
    </row>
    <row r="23" spans="1:21" ht="16.5" customHeight="1">
      <c r="A23" s="47"/>
      <c r="B23" s="239"/>
      <c r="C23" s="311"/>
      <c r="D23" s="92" t="s">
        <v>61</v>
      </c>
      <c r="E23" s="92"/>
      <c r="F23" s="47"/>
      <c r="G23" s="47"/>
      <c r="H23" s="47"/>
      <c r="I23" s="48"/>
      <c r="J23" s="47"/>
      <c r="K23" s="48"/>
      <c r="L23" s="47"/>
      <c r="M23" s="47"/>
      <c r="N23" s="47"/>
      <c r="O23" s="47"/>
      <c r="P23" s="313"/>
      <c r="Q23" s="21"/>
    </row>
    <row r="24" spans="1:21" ht="16.5" customHeight="1">
      <c r="A24" s="47"/>
      <c r="B24" s="239"/>
      <c r="C24" s="311"/>
      <c r="D24" s="49" t="s">
        <v>62</v>
      </c>
      <c r="E24" s="50" t="s">
        <v>46</v>
      </c>
      <c r="F24" s="73" t="s">
        <v>60</v>
      </c>
      <c r="G24" s="73"/>
      <c r="H24" s="73"/>
      <c r="I24" s="73"/>
      <c r="J24" s="73"/>
      <c r="K24" s="73"/>
      <c r="L24" s="47"/>
      <c r="M24" s="47"/>
      <c r="N24" s="47"/>
      <c r="O24" s="47"/>
      <c r="P24" s="313"/>
      <c r="Q24" s="21"/>
    </row>
    <row r="25" spans="1:21" ht="22.5" customHeight="1">
      <c r="A25" s="47"/>
      <c r="B25" s="239"/>
      <c r="C25" s="311"/>
      <c r="D25" s="49" t="s">
        <v>63</v>
      </c>
      <c r="E25" s="51" t="s">
        <v>47</v>
      </c>
      <c r="F25" s="73" t="s">
        <v>137</v>
      </c>
      <c r="G25" s="73"/>
      <c r="H25" s="73"/>
      <c r="I25" s="73"/>
      <c r="J25" s="73"/>
      <c r="K25" s="73"/>
      <c r="L25" s="47"/>
      <c r="M25" s="47"/>
      <c r="N25" s="47"/>
      <c r="O25" s="47"/>
      <c r="P25" s="313"/>
      <c r="Q25" s="21"/>
    </row>
    <row r="26" spans="1:21" ht="18" customHeight="1">
      <c r="A26" s="47"/>
      <c r="B26" s="239"/>
      <c r="C26" s="311"/>
      <c r="D26" s="49"/>
      <c r="E26" s="51"/>
      <c r="F26" s="73" t="s">
        <v>138</v>
      </c>
      <c r="G26" s="73"/>
      <c r="H26" s="73"/>
      <c r="I26" s="73"/>
      <c r="J26" s="73"/>
      <c r="K26" s="73"/>
      <c r="L26" s="47"/>
      <c r="M26" s="47"/>
      <c r="N26" s="47"/>
      <c r="O26" s="47"/>
      <c r="P26" s="313"/>
      <c r="Q26" s="21"/>
    </row>
    <row r="27" spans="1:21" ht="18" customHeight="1">
      <c r="A27" s="47"/>
      <c r="B27" s="239"/>
      <c r="C27" s="311"/>
      <c r="D27" s="53" t="s">
        <v>65</v>
      </c>
      <c r="E27" s="51" t="s">
        <v>143</v>
      </c>
      <c r="F27" s="73" t="s">
        <v>139</v>
      </c>
      <c r="G27" s="55"/>
      <c r="H27" s="55"/>
      <c r="I27" s="55"/>
      <c r="J27" s="55"/>
      <c r="K27" s="55"/>
      <c r="L27" s="311"/>
      <c r="M27" s="47"/>
      <c r="N27" s="47"/>
      <c r="O27" s="47"/>
      <c r="P27" s="48"/>
      <c r="Q27" s="19"/>
    </row>
    <row r="28" spans="1:21" ht="18" customHeight="1">
      <c r="A28" s="47"/>
      <c r="B28" s="239"/>
      <c r="C28" s="311"/>
      <c r="D28" s="56" t="s">
        <v>64</v>
      </c>
      <c r="E28" s="51" t="s">
        <v>49</v>
      </c>
      <c r="F28" s="73" t="s">
        <v>66</v>
      </c>
      <c r="G28" s="73"/>
      <c r="H28" s="73"/>
      <c r="I28" s="73"/>
      <c r="J28" s="73"/>
      <c r="K28" s="73"/>
      <c r="L28" s="47"/>
      <c r="M28" s="47"/>
      <c r="N28" s="47"/>
      <c r="O28" s="47"/>
      <c r="P28" s="48"/>
      <c r="Q28" s="19"/>
    </row>
    <row r="29" spans="1:21" ht="22.5" customHeight="1">
      <c r="A29" s="47"/>
      <c r="B29" s="239"/>
      <c r="C29" s="311"/>
      <c r="D29" s="49" t="s">
        <v>48</v>
      </c>
      <c r="E29" s="54" t="s">
        <v>51</v>
      </c>
      <c r="F29" s="91" t="s">
        <v>140</v>
      </c>
      <c r="G29" s="91"/>
      <c r="H29" s="91"/>
      <c r="I29" s="91"/>
      <c r="J29" s="91"/>
      <c r="K29" s="91"/>
      <c r="L29" s="91"/>
      <c r="M29" s="48"/>
      <c r="N29" s="48"/>
      <c r="O29" s="48"/>
      <c r="P29" s="48"/>
      <c r="Q29" s="19"/>
    </row>
    <row r="30" spans="1:21" ht="18" customHeight="1">
      <c r="A30" s="47"/>
      <c r="B30" s="47"/>
      <c r="C30" s="311"/>
      <c r="D30" s="311"/>
      <c r="E30" s="47"/>
      <c r="F30" s="91"/>
      <c r="G30" s="91"/>
      <c r="H30" s="91"/>
      <c r="I30" s="91"/>
      <c r="J30" s="91"/>
      <c r="K30" s="91"/>
      <c r="L30" s="91"/>
      <c r="M30" s="43"/>
      <c r="N30" s="48"/>
      <c r="O30" s="48"/>
      <c r="P30" s="48"/>
      <c r="Q30" s="19"/>
    </row>
    <row r="31" spans="1:21" ht="18" customHeight="1">
      <c r="A31" s="47"/>
      <c r="B31" s="47"/>
      <c r="C31" s="311"/>
      <c r="D31" s="57" t="s">
        <v>127</v>
      </c>
      <c r="E31" s="52" t="s">
        <v>142</v>
      </c>
      <c r="F31" s="73" t="s">
        <v>177</v>
      </c>
      <c r="G31" s="43"/>
      <c r="H31" s="43"/>
      <c r="I31" s="43"/>
      <c r="J31" s="43"/>
      <c r="K31" s="43"/>
      <c r="L31" s="43"/>
      <c r="M31" s="43"/>
      <c r="N31" s="48"/>
      <c r="O31" s="48"/>
      <c r="P31" s="48"/>
      <c r="Q31" s="19"/>
    </row>
    <row r="32" spans="1:21" ht="18" customHeight="1">
      <c r="A32" s="47"/>
      <c r="B32" s="47"/>
      <c r="C32" s="311"/>
      <c r="D32" s="64" t="s">
        <v>50</v>
      </c>
      <c r="E32" s="65" t="s">
        <v>67</v>
      </c>
      <c r="F32" s="55" t="s">
        <v>132</v>
      </c>
      <c r="G32" s="55"/>
      <c r="H32" s="55"/>
      <c r="I32" s="55"/>
      <c r="J32" s="55"/>
      <c r="K32" s="55"/>
      <c r="L32" s="311"/>
      <c r="M32" s="48"/>
      <c r="N32" s="48"/>
      <c r="O32" s="48"/>
      <c r="P32" s="48"/>
      <c r="Q32" s="19"/>
    </row>
    <row r="33" spans="1:18" ht="18" customHeight="1">
      <c r="A33" s="47"/>
      <c r="B33" s="47"/>
      <c r="C33" s="311"/>
      <c r="D33" s="49" t="s">
        <v>130</v>
      </c>
      <c r="E33" s="91" t="s">
        <v>123</v>
      </c>
      <c r="F33" s="91" t="s">
        <v>141</v>
      </c>
      <c r="G33" s="91"/>
      <c r="H33" s="91"/>
      <c r="I33" s="91"/>
      <c r="J33" s="91"/>
      <c r="K33" s="91"/>
      <c r="L33" s="91"/>
      <c r="M33" s="48"/>
      <c r="N33" s="47"/>
      <c r="O33" s="57"/>
      <c r="P33" s="48"/>
      <c r="Q33" s="19"/>
    </row>
    <row r="34" spans="1:18" ht="18" customHeight="1">
      <c r="A34" s="47"/>
      <c r="B34" s="47"/>
      <c r="C34" s="311"/>
      <c r="D34" s="311"/>
      <c r="E34" s="91"/>
      <c r="F34" s="91"/>
      <c r="G34" s="91"/>
      <c r="H34" s="91"/>
      <c r="I34" s="91"/>
      <c r="J34" s="91"/>
      <c r="K34" s="91"/>
      <c r="L34" s="91"/>
      <c r="M34" s="43"/>
      <c r="N34" s="47"/>
      <c r="O34" s="47"/>
      <c r="P34" s="48"/>
      <c r="Q34" s="19"/>
    </row>
    <row r="35" spans="1:18" ht="18.75" customHeight="1">
      <c r="A35" s="47"/>
      <c r="B35" s="47"/>
      <c r="C35" s="311"/>
      <c r="D35" s="311"/>
      <c r="E35" s="47"/>
      <c r="F35" s="91"/>
      <c r="G35" s="91"/>
      <c r="H35" s="91"/>
      <c r="I35" s="91"/>
      <c r="J35" s="91"/>
      <c r="K35" s="91"/>
      <c r="L35" s="91"/>
      <c r="M35" s="43"/>
      <c r="N35" s="47"/>
      <c r="O35" s="47"/>
      <c r="P35" s="48"/>
      <c r="Q35" s="19"/>
    </row>
    <row r="36" spans="1:18" ht="56.25" customHeight="1">
      <c r="A36" s="47"/>
      <c r="B36" s="47"/>
      <c r="C36" s="311"/>
      <c r="D36" s="311"/>
      <c r="E36" s="47"/>
      <c r="F36" s="43"/>
      <c r="G36" s="43"/>
      <c r="H36" s="43"/>
      <c r="I36" s="43"/>
      <c r="J36" s="43"/>
      <c r="K36" s="43"/>
      <c r="L36" s="43"/>
      <c r="M36" s="43"/>
      <c r="N36" s="47"/>
      <c r="O36" s="47"/>
      <c r="P36" s="47"/>
    </row>
    <row r="37" spans="1:18" ht="29.25" customHeight="1">
      <c r="C37" s="23"/>
      <c r="D37" s="25"/>
      <c r="E37" s="24"/>
      <c r="F37" s="24"/>
      <c r="G37" s="24"/>
      <c r="H37" s="24"/>
      <c r="I37" s="24"/>
      <c r="J37" s="24"/>
      <c r="K37" s="24"/>
    </row>
    <row r="38" spans="1:18" ht="29.25" customHeight="1">
      <c r="C38" s="23"/>
      <c r="D38" s="22"/>
      <c r="E38" s="24"/>
      <c r="F38" s="24"/>
      <c r="G38" s="24"/>
      <c r="H38" s="24"/>
      <c r="I38" s="24"/>
      <c r="J38" s="24"/>
      <c r="K38" s="24"/>
    </row>
    <row r="39" spans="1:18" ht="21" customHeight="1">
      <c r="C39" s="2"/>
      <c r="D39" s="2"/>
    </row>
    <row r="40" spans="1:18" ht="21" customHeight="1">
      <c r="C40" s="2"/>
      <c r="D40" s="2"/>
    </row>
    <row r="41" spans="1:18" ht="22.5" customHeight="1">
      <c r="C41" s="2"/>
      <c r="D41" s="2"/>
      <c r="R41" s="26"/>
    </row>
    <row r="42" spans="1:18" ht="22.5" customHeight="1">
      <c r="C42" s="2"/>
      <c r="D42" s="2"/>
    </row>
    <row r="43" spans="1:18" ht="22.5" customHeight="1"/>
    <row r="44" spans="1:18" ht="22.5" customHeight="1">
      <c r="H44" s="28"/>
    </row>
    <row r="45" spans="1:18" ht="35.25" customHeight="1"/>
    <row r="46" spans="1:18" ht="27.75" customHeight="1"/>
    <row r="47" spans="1:18" ht="30" customHeight="1"/>
    <row r="48" spans="1:18" ht="21" customHeight="1"/>
  </sheetData>
  <sheetProtection selectLockedCells="1"/>
  <mergeCells count="41">
    <mergeCell ref="F29:L30"/>
    <mergeCell ref="E33:E34"/>
    <mergeCell ref="F33:L35"/>
    <mergeCell ref="M2:N2"/>
    <mergeCell ref="D23:E23"/>
    <mergeCell ref="L20:P20"/>
    <mergeCell ref="L21:P21"/>
    <mergeCell ref="B21:E21"/>
    <mergeCell ref="C10:C11"/>
    <mergeCell ref="D10:D11"/>
    <mergeCell ref="E10:E11"/>
    <mergeCell ref="K7:L7"/>
    <mergeCell ref="C8:C9"/>
    <mergeCell ref="K8:L8"/>
    <mergeCell ref="K9:L9"/>
    <mergeCell ref="N13:N14"/>
    <mergeCell ref="A6:A12"/>
    <mergeCell ref="B13:B14"/>
    <mergeCell ref="A13:A16"/>
    <mergeCell ref="B15:B16"/>
    <mergeCell ref="L19:P19"/>
    <mergeCell ref="B18:B20"/>
    <mergeCell ref="H16:J18"/>
    <mergeCell ref="H19:J21"/>
    <mergeCell ref="E15:E16"/>
    <mergeCell ref="F15:F16"/>
    <mergeCell ref="A17:A20"/>
    <mergeCell ref="D15:D16"/>
    <mergeCell ref="C15:C16"/>
    <mergeCell ref="I11:L11"/>
    <mergeCell ref="H12:H13"/>
    <mergeCell ref="I12:K13"/>
    <mergeCell ref="K10:L10"/>
    <mergeCell ref="F10:F11"/>
    <mergeCell ref="B3:D3"/>
    <mergeCell ref="C5:D5"/>
    <mergeCell ref="K5:L5"/>
    <mergeCell ref="B6:B9"/>
    <mergeCell ref="F6:F9"/>
    <mergeCell ref="K6:L6"/>
    <mergeCell ref="B10:B12"/>
  </mergeCells>
  <phoneticPr fontId="1"/>
  <dataValidations count="10">
    <dataValidation type="list" allowBlank="1" showInputMessage="1" showErrorMessage="1" sqref="E15:E16 E10:E11" xr:uid="{E4FF46B1-2740-4A83-B17C-E0832E469AC0}">
      <formula1>"0,1900000"</formula1>
    </dataValidation>
    <dataValidation type="list" allowBlank="1" showInputMessage="1" showErrorMessage="1" sqref="E13" xr:uid="{3FF69983-A168-4C13-9903-4B7C141E0A5B}">
      <formula1>"0,1677000"</formula1>
    </dataValidation>
    <dataValidation type="list" allowBlank="1" showInputMessage="1" showErrorMessage="1" sqref="J8" xr:uid="{B60E20A5-A072-436A-AB4C-9BA90E8565BA}">
      <formula1>"36,37,38,39,40,41,42,43,44,45"</formula1>
    </dataValidation>
    <dataValidation type="list" allowBlank="1" showInputMessage="1" showErrorMessage="1" sqref="E18" xr:uid="{A987BBD7-77D3-4CE6-9210-51043340C120}">
      <formula1>"0,129000,258000,387000,516000"</formula1>
    </dataValidation>
    <dataValidation type="list" allowBlank="1" showInputMessage="1" showErrorMessage="1" sqref="O16:O18" xr:uid="{6CBBB7B4-062D-427B-93B3-83E6237143C4}">
      <formula1>"何時,13,14,15,16,17,18,19,20,21,22,23,24"</formula1>
    </dataValidation>
    <dataValidation type="list" allowBlank="1" showInputMessage="1" showErrorMessage="1" sqref="M16:M18 P16:P18" xr:uid="{3B81A277-85EB-4367-A3AC-566CFA03C40B}">
      <formula1>"何分,0,1,2,3,4,5,6,7,8,9,10,11,12,13,14,15,16,17,18,19,20,21,22,23,24,25,26,27,28,29,30,31,32,33,34,35,36,37,38,39,40,41,42,43,44,45,46,47,48,49,50,51,52,53,54,55,56,57,58,59"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L19:P19" xr:uid="{D7E43E4A-2B22-4DB7-A64F-FF4AD4248592}">
      <formula1>"250,251,252,253,254,255,256,257,258,259,260,261,262,263,264,265,266,267,268,269,270,271,272,273,274,275,276,277,278,279,280,281,282,283,284,285,286,287,288,289,290,291,292,293,294,295,296,297,298,299,300,301,302,303,304,305,306,307,308,309,310,311,312,313"</formula1>
    </dataValidation>
    <dataValidation type="list" allowBlank="1" showInputMessage="1" showErrorMessage="1" sqref="L20:P21" xr:uid="{A743FA69-A77F-4665-AD2C-317FF9818E39}">
      <formula1>"0,1,2,3,4,5,6,7,8,9,10,11,12,13,14,15,16,17,18,19,20,21,22,23,24,25,26,27,28,29,30,31,32,33,34,35,36,37,38,39,40,41,42,43,44,45,46,47,48,49,50,51,52,53,54,55,56,57,58,59,60,61,62,63,64,65,66,67,68,69,70,71,72,73,74,75,76,77,78,79,80,81,82,83,84,85,86,87,"</formula1>
    </dataValidation>
    <dataValidation type="list" allowBlank="1" showInputMessage="1" showErrorMessage="1" sqref="L16" xr:uid="{8BFF0E79-4739-4600-908A-BBFDE4710289}">
      <formula1>"何時,12,13,14,15,16,17,18,19,20,21,22,23,24"</formula1>
    </dataValidation>
    <dataValidation type="list" allowBlank="1" showInputMessage="1" showErrorMessage="1" sqref="L17:L18" xr:uid="{A4D6BB0D-136E-4BFA-AF48-288876A2D746}">
      <formula1>"何時,6,7,8,9,10,11,12,13,14,15,16,17,18,19,20,21,22,23,24"</formula1>
    </dataValidation>
  </dataValidations>
  <pageMargins left="0.94488188976377963" right="0.86614173228346458" top="0.39370078740157483" bottom="0.31496062992125984" header="0.23622047244094491" footer="0.23622047244094491"/>
  <pageSetup paperSize="8" scale="74" orientation="landscape" horizontalDpi="4294967293" verticalDpi="180" r:id="rId1"/>
  <headerFooter alignWithMargins="0"/>
  <rowBreaks count="1" manualBreakCount="1">
    <brk id="28" max="16383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（様式第４号）収支計画書</vt:lpstr>
      <vt:lpstr>補助金総括表</vt:lpstr>
      <vt:lpstr>'（様式第４号）収支計画書'!Print_Area</vt:lpstr>
      <vt:lpstr>補助金総括表!Print_Area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19PC-309</dc:creator>
  <cp:lastModifiedBy>19PC-309</cp:lastModifiedBy>
  <cp:lastPrinted>2021-06-11T02:57:49Z</cp:lastPrinted>
  <dcterms:created xsi:type="dcterms:W3CDTF">2020-09-14T04:38:09Z</dcterms:created>
  <dcterms:modified xsi:type="dcterms:W3CDTF">2021-06-11T03:06:21Z</dcterms:modified>
</cp:coreProperties>
</file>