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PC-309\Desktop\新設提出書類\"/>
    </mc:Choice>
  </mc:AlternateContent>
  <xr:revisionPtr revIDLastSave="0" documentId="13_ncr:1_{A27BBEDC-EB1D-4D25-801E-34829290F4AD}" xr6:coauthVersionLast="36" xr6:coauthVersionMax="36" xr10:uidLastSave="{00000000-0000-0000-0000-000000000000}"/>
  <bookViews>
    <workbookView xWindow="0" yWindow="0" windowWidth="20490" windowHeight="7455" xr2:uid="{73084321-40B1-43F1-BA5E-3960AEE7DF46}"/>
  </bookViews>
  <sheets>
    <sheet name="（様式４）資金計画書" sheetId="4" r:id="rId1"/>
    <sheet name="（様式５）　補助金総括表" sheetId="2" r:id="rId2"/>
    <sheet name="（様式６）収支予算書" sheetId="5" r:id="rId3"/>
  </sheets>
  <definedNames>
    <definedName name="as" localSheetId="0">#REF!</definedName>
    <definedName name="as" localSheetId="2">#REF!</definedName>
    <definedName name="as">#REF!</definedName>
    <definedName name="por1c1r28c13rtp" localSheetId="0">#REF!</definedName>
    <definedName name="por1c1r28c13rtp">#REF!</definedName>
    <definedName name="_xlnm.Print_Area" localSheetId="0">'（様式４）資金計画書'!$B$1:$L$46</definedName>
    <definedName name="_xlnm.Print_Area" localSheetId="1">'（様式５）　補助金総括表'!$B$1:$Q$31</definedName>
    <definedName name="_xlnm.Print_Area" localSheetId="2">'（様式６）収支予算書'!$A$2:$J$59</definedName>
    <definedName name="あｓ" localSheetId="0">#REF!</definedName>
    <definedName name="あｓ" localSheetId="2">#REF!</definedName>
    <definedName name="あｓ">#REF!</definedName>
    <definedName name="ああ">#REF!</definedName>
    <definedName name="運営報告書28" localSheetId="0">#REF!</definedName>
    <definedName name="運営報告書28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F9" i="5"/>
  <c r="F8" i="5"/>
  <c r="J58" i="5"/>
  <c r="J57" i="5"/>
  <c r="J51" i="5"/>
  <c r="J38" i="5"/>
  <c r="J25" i="5"/>
  <c r="J26" i="5" s="1"/>
  <c r="J17" i="5"/>
  <c r="G3" i="5"/>
  <c r="F38" i="5"/>
  <c r="F25" i="5"/>
  <c r="F9" i="2" l="1"/>
  <c r="N9" i="2"/>
  <c r="N8" i="2"/>
  <c r="G13" i="2"/>
  <c r="F15" i="5" s="1"/>
  <c r="N7" i="2"/>
  <c r="N6" i="2"/>
  <c r="Y18" i="2" l="1"/>
  <c r="U22" i="2"/>
  <c r="Y17" i="2"/>
  <c r="Y16" i="2"/>
  <c r="X17" i="2"/>
  <c r="X16" i="2"/>
  <c r="Z17" i="2" l="1"/>
  <c r="Z16" i="2"/>
  <c r="D23" i="4"/>
  <c r="D33" i="4" s="1"/>
  <c r="Z18" i="2" l="1"/>
  <c r="AA18" i="2" s="1"/>
  <c r="U21" i="2"/>
  <c r="T21" i="2"/>
  <c r="U20" i="2"/>
  <c r="T20" i="2"/>
  <c r="R19" i="2"/>
  <c r="P11" i="2" s="1"/>
  <c r="N11" i="2" s="1"/>
  <c r="F7" i="2" s="1"/>
  <c r="G15" i="2"/>
  <c r="F17" i="5" s="1"/>
  <c r="U17" i="2"/>
  <c r="T17" i="2"/>
  <c r="U16" i="2"/>
  <c r="T16" i="2"/>
  <c r="G12" i="2"/>
  <c r="F13" i="5" s="1"/>
  <c r="F52" i="5" s="1"/>
  <c r="F57" i="5" s="1"/>
  <c r="F58" i="5" s="1"/>
  <c r="G10" i="2"/>
  <c r="F12" i="5" s="1"/>
  <c r="N10" i="2"/>
  <c r="V21" i="2" l="1"/>
  <c r="V17" i="2"/>
  <c r="R16" i="2" s="1"/>
  <c r="P12" i="2" s="1"/>
  <c r="N12" i="2" s="1"/>
  <c r="F8" i="2" s="1"/>
  <c r="F11" i="5" s="1"/>
  <c r="F19" i="5" s="1"/>
  <c r="F26" i="5" s="1"/>
  <c r="V16" i="2"/>
  <c r="F6" i="2"/>
  <c r="V20" i="2"/>
  <c r="V22" i="2" l="1"/>
  <c r="W22" i="2" s="1"/>
  <c r="Y20" i="2" s="1"/>
  <c r="Z20" i="2" s="1"/>
  <c r="R18" i="2"/>
  <c r="V18" i="2"/>
  <c r="Z21" i="2" l="1"/>
  <c r="P13" i="2" l="1"/>
  <c r="N13" i="2" s="1"/>
  <c r="G6" i="2" l="1"/>
  <c r="G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19PC-309</author>
    <author>桃原 男</author>
  </authors>
  <commentList>
    <comment ref="K6" authorId="0" shapeId="0" xr:uid="{E5AA586E-271F-4FBC-B4AE-35547CC642B4}">
      <text>
        <r>
          <rPr>
            <sz val="11"/>
            <color indexed="81"/>
            <rFont val="MS P ゴシック"/>
            <family val="3"/>
            <charset val="128"/>
          </rPr>
          <t>該当する欄のみ入力してください。
人数はリストより選択してください。</t>
        </r>
      </text>
    </comment>
    <comment ref="P11" authorId="1" shapeId="0" xr:uid="{30DAF998-6A93-42D9-BFFA-C3B03462ACFE}">
      <text>
        <r>
          <rPr>
            <sz val="14"/>
            <color indexed="81"/>
            <rFont val="ＭＳ Ｐゴシック"/>
            <family val="3"/>
            <charset val="128"/>
          </rPr>
          <t>下記の開所日数と開所時間を入力すると、自動的に入力されます。</t>
        </r>
      </text>
    </comment>
  </commentList>
</comments>
</file>

<file path=xl/sharedStrings.xml><?xml version="1.0" encoding="utf-8"?>
<sst xmlns="http://schemas.openxmlformats.org/spreadsheetml/2006/main" count="294" uniqueCount="224">
  <si>
    <t>施設名</t>
    <rPh sb="0" eb="2">
      <t>シセツ</t>
    </rPh>
    <rPh sb="2" eb="3">
      <t>メイ</t>
    </rPh>
    <phoneticPr fontId="1"/>
  </si>
  <si>
    <t>放課後児童健全育成事業（算定）</t>
    <rPh sb="12" eb="14">
      <t>サンテイ</t>
    </rPh>
    <phoneticPr fontId="3"/>
  </si>
  <si>
    <t>表1</t>
    <rPh sb="0" eb="1">
      <t>ヒョウ</t>
    </rPh>
    <phoneticPr fontId="3"/>
  </si>
  <si>
    <t>基本額表</t>
    <rPh sb="0" eb="2">
      <t>キホン</t>
    </rPh>
    <rPh sb="2" eb="3">
      <t>ガク</t>
    </rPh>
    <rPh sb="3" eb="4">
      <t>ヒョウ</t>
    </rPh>
    <phoneticPr fontId="3"/>
  </si>
  <si>
    <t>250日以上開設</t>
    <rPh sb="3" eb="4">
      <t>ニチ</t>
    </rPh>
    <rPh sb="4" eb="6">
      <t>イジョウ</t>
    </rPh>
    <rPh sb="6" eb="8">
      <t>カイセツ</t>
    </rPh>
    <phoneticPr fontId="3"/>
  </si>
  <si>
    <t>区分</t>
    <rPh sb="0" eb="2">
      <t>クブン</t>
    </rPh>
    <phoneticPr fontId="3"/>
  </si>
  <si>
    <t>名称</t>
    <rPh sb="0" eb="2">
      <t>メイショウ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</si>
  <si>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</si>
  <si>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合計</t>
    <rPh sb="0" eb="2">
      <t>ゴウケイ</t>
    </rPh>
    <phoneticPr fontId="3"/>
  </si>
  <si>
    <t xml:space="preserve">   Ａ  　基本単価</t>
    <phoneticPr fontId="3"/>
  </si>
  <si>
    <t>支援の単位</t>
    <rPh sb="0" eb="2">
      <t>シエン</t>
    </rPh>
    <rPh sb="3" eb="5">
      <t>タンイ</t>
    </rPh>
    <phoneticPr fontId="3"/>
  </si>
  <si>
    <t>児童数</t>
    <rPh sb="0" eb="2">
      <t>ジドウ</t>
    </rPh>
    <rPh sb="2" eb="3">
      <t>スウ</t>
    </rPh>
    <phoneticPr fontId="3"/>
  </si>
  <si>
    <t>計算式</t>
    <rPh sb="0" eb="2">
      <t>ケイサン</t>
    </rPh>
    <rPh sb="2" eb="3">
      <t>シキ</t>
    </rPh>
    <phoneticPr fontId="3"/>
  </si>
  <si>
    <t>基本額</t>
    <rPh sb="0" eb="2">
      <t>キホン</t>
    </rPh>
    <rPh sb="2" eb="3">
      <t>ガク</t>
    </rPh>
    <phoneticPr fontId="3"/>
  </si>
  <si>
    <t>対象経費（特定分）</t>
    <phoneticPr fontId="3"/>
  </si>
  <si>
    <t>①放課後児童健全
育成事業</t>
    <rPh sb="1" eb="4">
      <t>ホウカゴ</t>
    </rPh>
    <rPh sb="4" eb="6">
      <t>ジドウ</t>
    </rPh>
    <rPh sb="6" eb="8">
      <t>ケンゼン</t>
    </rPh>
    <rPh sb="9" eb="11">
      <t>イクセイ</t>
    </rPh>
    <rPh sb="11" eb="13">
      <t>ジギョウ</t>
    </rPh>
    <phoneticPr fontId="3"/>
  </si>
  <si>
    <t>10人～19人</t>
    <rPh sb="2" eb="3">
      <t>ニン</t>
    </rPh>
    <rPh sb="6" eb="7">
      <t>ニン</t>
    </rPh>
    <phoneticPr fontId="3"/>
  </si>
  <si>
    <t>20人～35人</t>
    <rPh sb="2" eb="3">
      <t>ニン</t>
    </rPh>
    <rPh sb="6" eb="7">
      <t>ニン</t>
    </rPh>
    <phoneticPr fontId="3"/>
  </si>
  <si>
    <t>長時間開設</t>
    <rPh sb="0" eb="3">
      <t>チョウジカン</t>
    </rPh>
    <rPh sb="3" eb="5">
      <t>カイセツ</t>
    </rPh>
    <phoneticPr fontId="3"/>
  </si>
  <si>
    <t>C　平日分</t>
    <phoneticPr fontId="3"/>
  </si>
  <si>
    <t>36人～45人</t>
    <rPh sb="2" eb="3">
      <t>ニン</t>
    </rPh>
    <rPh sb="6" eb="7">
      <t>ニン</t>
    </rPh>
    <phoneticPr fontId="3"/>
  </si>
  <si>
    <t>C　長期休暇分</t>
    <phoneticPr fontId="3"/>
  </si>
  <si>
    <t>46人～70人</t>
    <rPh sb="2" eb="3">
      <t>ニン</t>
    </rPh>
    <rPh sb="6" eb="7">
      <t>ニン</t>
    </rPh>
    <phoneticPr fontId="3"/>
  </si>
  <si>
    <t>71人以上</t>
    <rPh sb="2" eb="3">
      <t>ニン</t>
    </rPh>
    <phoneticPr fontId="3"/>
  </si>
  <si>
    <t>③放課後児童クラブ支援事業</t>
    <rPh sb="1" eb="4">
      <t>ホウカゴ</t>
    </rPh>
    <rPh sb="4" eb="6">
      <t>ジドウ</t>
    </rPh>
    <rPh sb="9" eb="11">
      <t>シエン</t>
    </rPh>
    <rPh sb="11" eb="13">
      <t>ジギョウ</t>
    </rPh>
    <phoneticPr fontId="3"/>
  </si>
  <si>
    <t>Ｂ</t>
  </si>
  <si>
    <t>Ｃ</t>
  </si>
  <si>
    <t>長時間
開所加算額</t>
    <rPh sb="4" eb="6">
      <t>カイショ</t>
    </rPh>
    <phoneticPr fontId="3"/>
  </si>
  <si>
    <t>平日分</t>
    <rPh sb="0" eb="2">
      <t>ヘイジツ</t>
    </rPh>
    <rPh sb="2" eb="3">
      <t>ブン</t>
    </rPh>
    <phoneticPr fontId="3"/>
  </si>
  <si>
    <t>長期休暇等分</t>
    <rPh sb="0" eb="2">
      <t>チョウキ</t>
    </rPh>
    <rPh sb="2" eb="4">
      <t>キュウカ</t>
    </rPh>
    <rPh sb="4" eb="6">
      <t>トウブン</t>
    </rPh>
    <phoneticPr fontId="3"/>
  </si>
  <si>
    <t>④放課後児童支援員等
処遇改善等事業</t>
    <rPh sb="1" eb="4">
      <t>ホウカゴ</t>
    </rPh>
    <rPh sb="4" eb="6">
      <t>ジドウ</t>
    </rPh>
    <rPh sb="6" eb="8">
      <t>シエン</t>
    </rPh>
    <rPh sb="8" eb="9">
      <t>イン</t>
    </rPh>
    <rPh sb="9" eb="10">
      <t>トウ</t>
    </rPh>
    <rPh sb="11" eb="13">
      <t>ショグウ</t>
    </rPh>
    <rPh sb="13" eb="15">
      <t>カイゼン</t>
    </rPh>
    <rPh sb="15" eb="16">
      <t>トウ</t>
    </rPh>
    <rPh sb="16" eb="18">
      <t>ジギョウ</t>
    </rPh>
    <phoneticPr fontId="3"/>
  </si>
  <si>
    <t>開所時間と開所日数</t>
    <phoneticPr fontId="3"/>
  </si>
  <si>
    <t>平日</t>
    <rPh sb="0" eb="2">
      <t>ヘイジツ</t>
    </rPh>
    <phoneticPr fontId="3"/>
  </si>
  <si>
    <t>保育時間
（運営規程で定められている時間）</t>
    <rPh sb="6" eb="8">
      <t>ウンエイ</t>
    </rPh>
    <rPh sb="8" eb="10">
      <t>キテイ</t>
    </rPh>
    <rPh sb="11" eb="12">
      <t>サダ</t>
    </rPh>
    <rPh sb="18" eb="20">
      <t>ジカン</t>
    </rPh>
    <phoneticPr fontId="3"/>
  </si>
  <si>
    <t>平日　　</t>
    <rPh sb="0" eb="2">
      <t>ヘイジツ</t>
    </rPh>
    <phoneticPr fontId="3"/>
  </si>
  <si>
    <t>～</t>
    <phoneticPr fontId="3"/>
  </si>
  <si>
    <t>土曜日　　</t>
    <rPh sb="0" eb="3">
      <t>ドヨウビ</t>
    </rPh>
    <phoneticPr fontId="3"/>
  </si>
  <si>
    <t>長期休暇　　</t>
    <rPh sb="0" eb="2">
      <t>チョウキ</t>
    </rPh>
    <rPh sb="2" eb="4">
      <t>キュウカ</t>
    </rPh>
    <phoneticPr fontId="3"/>
  </si>
  <si>
    <t>（その他）</t>
    <rPh sb="3" eb="4">
      <t>タ</t>
    </rPh>
    <phoneticPr fontId="3"/>
  </si>
  <si>
    <t>⑦放課後児童支援員キャリアアップ処遇改善事業</t>
    <rPh sb="1" eb="4">
      <t>ホウカゴ</t>
    </rPh>
    <rPh sb="4" eb="6">
      <t>ジドウ</t>
    </rPh>
    <rPh sb="6" eb="8">
      <t>シエン</t>
    </rPh>
    <rPh sb="8" eb="9">
      <t>イン</t>
    </rPh>
    <rPh sb="16" eb="18">
      <t>ショグウ</t>
    </rPh>
    <rPh sb="18" eb="20">
      <t>カイゼン</t>
    </rPh>
    <rPh sb="20" eb="22">
      <t>ジギョウ</t>
    </rPh>
    <phoneticPr fontId="3"/>
  </si>
  <si>
    <t>開所日数</t>
    <phoneticPr fontId="3"/>
  </si>
  <si>
    <t>年間開所日数</t>
    <rPh sb="2" eb="4">
      <t>カイショ</t>
    </rPh>
    <rPh sb="4" eb="6">
      <t>ニッスウ</t>
    </rPh>
    <phoneticPr fontId="3"/>
  </si>
  <si>
    <t>長期</t>
    <rPh sb="0" eb="2">
      <t>チョウキ</t>
    </rPh>
    <phoneticPr fontId="3"/>
  </si>
  <si>
    <t>Ｂ</t>
    <phoneticPr fontId="3"/>
  </si>
  <si>
    <t>開所日数加算</t>
    <rPh sb="0" eb="2">
      <t>カイショ</t>
    </rPh>
    <phoneticPr fontId="3"/>
  </si>
  <si>
    <t>長時間開設加算</t>
    <phoneticPr fontId="3"/>
  </si>
  <si>
    <t>F</t>
    <phoneticPr fontId="3"/>
  </si>
  <si>
    <t>送迎支援事業</t>
    <rPh sb="0" eb="2">
      <t>ソウゲイ</t>
    </rPh>
    <rPh sb="2" eb="4">
      <t>シエン</t>
    </rPh>
    <rPh sb="4" eb="6">
      <t>ジギョウ</t>
    </rPh>
    <phoneticPr fontId="3"/>
  </si>
  <si>
    <t>処遇改善事業</t>
    <rPh sb="0" eb="2">
      <t>ショグウ</t>
    </rPh>
    <rPh sb="2" eb="4">
      <t>カイゼン</t>
    </rPh>
    <rPh sb="4" eb="6">
      <t>ジギョウ</t>
    </rPh>
    <phoneticPr fontId="3"/>
  </si>
  <si>
    <t>送迎支援事業</t>
    <phoneticPr fontId="1"/>
  </si>
  <si>
    <t>障害児受入推進事業</t>
    <phoneticPr fontId="1"/>
  </si>
  <si>
    <t>開所日数加算額</t>
    <phoneticPr fontId="1"/>
  </si>
  <si>
    <t>Ａ</t>
    <phoneticPr fontId="3"/>
  </si>
  <si>
    <t>基本単価</t>
    <phoneticPr fontId="1"/>
  </si>
  <si>
    <t>障害児受入推進事業</t>
    <rPh sb="5" eb="7">
      <t>スイシン</t>
    </rPh>
    <rPh sb="7" eb="9">
      <t>ジギョウ</t>
    </rPh>
    <phoneticPr fontId="3"/>
  </si>
  <si>
    <t>B</t>
    <phoneticPr fontId="3"/>
  </si>
  <si>
    <t>C</t>
    <phoneticPr fontId="1"/>
  </si>
  <si>
    <t>E</t>
    <phoneticPr fontId="1"/>
  </si>
  <si>
    <t>D</t>
    <phoneticPr fontId="1"/>
  </si>
  <si>
    <t>１　収入別内訳</t>
    <rPh sb="2" eb="4">
      <t>シュウニュウ</t>
    </rPh>
    <rPh sb="4" eb="5">
      <t>ベツ</t>
    </rPh>
    <rPh sb="5" eb="7">
      <t>ウチワケ</t>
    </rPh>
    <phoneticPr fontId="3"/>
  </si>
  <si>
    <t>収入</t>
    <rPh sb="0" eb="2">
      <t>シュウニュウ</t>
    </rPh>
    <phoneticPr fontId="3"/>
  </si>
  <si>
    <t>委託・補助会計</t>
    <rPh sb="0" eb="2">
      <t>イタク</t>
    </rPh>
    <rPh sb="3" eb="5">
      <t>ホジョ</t>
    </rPh>
    <rPh sb="5" eb="7">
      <t>カイケイ</t>
    </rPh>
    <phoneticPr fontId="3"/>
  </si>
  <si>
    <t>実費負担会計</t>
    <rPh sb="0" eb="2">
      <t>ジッピ</t>
    </rPh>
    <rPh sb="2" eb="4">
      <t>フタン</t>
    </rPh>
    <rPh sb="4" eb="6">
      <t>カイケイ</t>
    </rPh>
    <phoneticPr fontId="3"/>
  </si>
  <si>
    <t>科目</t>
    <rPh sb="0" eb="2">
      <t>カモク</t>
    </rPh>
    <phoneticPr fontId="3"/>
  </si>
  <si>
    <t>予算額（円）</t>
    <rPh sb="0" eb="3">
      <t>ヨサンガク</t>
    </rPh>
    <rPh sb="4" eb="5">
      <t>エン</t>
    </rPh>
    <phoneticPr fontId="3"/>
  </si>
  <si>
    <t>摘要</t>
    <rPh sb="0" eb="2">
      <t>テキヨウ</t>
    </rPh>
    <phoneticPr fontId="3"/>
  </si>
  <si>
    <t>補助金</t>
    <rPh sb="0" eb="3">
      <t>ホジョキン</t>
    </rPh>
    <phoneticPr fontId="3"/>
  </si>
  <si>
    <t>特定：児童数区分（基本）</t>
    <rPh sb="0" eb="2">
      <t>トクテイ</t>
    </rPh>
    <rPh sb="3" eb="5">
      <t>ジドウ</t>
    </rPh>
    <rPh sb="5" eb="6">
      <t>スウ</t>
    </rPh>
    <rPh sb="6" eb="8">
      <t>クブン</t>
    </rPh>
    <rPh sb="9" eb="11">
      <t>キホン</t>
    </rPh>
    <phoneticPr fontId="3"/>
  </si>
  <si>
    <t>利用料（保護者負担分）</t>
    <rPh sb="0" eb="3">
      <t>リヨウリョウ</t>
    </rPh>
    <rPh sb="4" eb="7">
      <t>ホゴシャ</t>
    </rPh>
    <rPh sb="7" eb="9">
      <t>フタン</t>
    </rPh>
    <rPh sb="9" eb="10">
      <t>ブン</t>
    </rPh>
    <phoneticPr fontId="3"/>
  </si>
  <si>
    <t>おやつ代※１</t>
    <rPh sb="3" eb="4">
      <t>ダイ</t>
    </rPh>
    <phoneticPr fontId="3"/>
  </si>
  <si>
    <t>特定：開設日数加算</t>
    <rPh sb="0" eb="2">
      <t>トクテイ</t>
    </rPh>
    <rPh sb="3" eb="5">
      <t>カイセツ</t>
    </rPh>
    <rPh sb="5" eb="7">
      <t>ニッスウ</t>
    </rPh>
    <rPh sb="7" eb="9">
      <t>カサン</t>
    </rPh>
    <phoneticPr fontId="3"/>
  </si>
  <si>
    <t>給食費※２</t>
    <rPh sb="0" eb="3">
      <t>キュウショクヒ</t>
    </rPh>
    <phoneticPr fontId="3"/>
  </si>
  <si>
    <t>特定：長時間加算（長期休暇分）</t>
    <rPh sb="0" eb="2">
      <t>トクテイ</t>
    </rPh>
    <rPh sb="3" eb="6">
      <t>チョウジカン</t>
    </rPh>
    <rPh sb="6" eb="8">
      <t>カサン</t>
    </rPh>
    <rPh sb="9" eb="11">
      <t>チョウキ</t>
    </rPh>
    <rPh sb="11" eb="13">
      <t>キュウカ</t>
    </rPh>
    <rPh sb="13" eb="14">
      <t>ブン</t>
    </rPh>
    <phoneticPr fontId="3"/>
  </si>
  <si>
    <t>行事費※３</t>
    <rPh sb="0" eb="2">
      <t>ギョウジ</t>
    </rPh>
    <rPh sb="2" eb="3">
      <t>ヒ</t>
    </rPh>
    <phoneticPr fontId="3"/>
  </si>
  <si>
    <t>特定：平日加算</t>
    <rPh sb="0" eb="2">
      <t>トクテイ</t>
    </rPh>
    <rPh sb="3" eb="5">
      <t>ヘイジツ</t>
    </rPh>
    <rPh sb="5" eb="7">
      <t>カサン</t>
    </rPh>
    <phoneticPr fontId="3"/>
  </si>
  <si>
    <t>教材費※４</t>
    <rPh sb="0" eb="3">
      <t>キョウザイヒ</t>
    </rPh>
    <phoneticPr fontId="3"/>
  </si>
  <si>
    <t>特定：障害児受入加算</t>
    <rPh sb="0" eb="2">
      <t>トクテイ</t>
    </rPh>
    <rPh sb="3" eb="6">
      <t>ショウガイジ</t>
    </rPh>
    <rPh sb="6" eb="7">
      <t>ウ</t>
    </rPh>
    <rPh sb="7" eb="8">
      <t>イ</t>
    </rPh>
    <rPh sb="8" eb="10">
      <t>カサン</t>
    </rPh>
    <phoneticPr fontId="3"/>
  </si>
  <si>
    <t>保護者会費※５</t>
    <rPh sb="0" eb="3">
      <t>ホゴシャ</t>
    </rPh>
    <rPh sb="3" eb="5">
      <t>カイヒ</t>
    </rPh>
    <phoneticPr fontId="3"/>
  </si>
  <si>
    <t>特定：放課後児童クラブ送迎支援事業</t>
    <rPh sb="0" eb="2">
      <t>トクテイ</t>
    </rPh>
    <rPh sb="3" eb="6">
      <t>ホウカゴ</t>
    </rPh>
    <rPh sb="6" eb="8">
      <t>ジドウ</t>
    </rPh>
    <rPh sb="11" eb="13">
      <t>ソウゲイ</t>
    </rPh>
    <rPh sb="13" eb="15">
      <t>シエン</t>
    </rPh>
    <rPh sb="15" eb="17">
      <t>ジギョウ</t>
    </rPh>
    <phoneticPr fontId="3"/>
  </si>
  <si>
    <t>特定：環境改善事業（施設改修）</t>
    <rPh sb="0" eb="2">
      <t>トクテイ</t>
    </rPh>
    <rPh sb="3" eb="5">
      <t>カンキョウ</t>
    </rPh>
    <rPh sb="5" eb="7">
      <t>カイゼン</t>
    </rPh>
    <rPh sb="7" eb="9">
      <t>ジギョウ</t>
    </rPh>
    <rPh sb="10" eb="12">
      <t>シセツ</t>
    </rPh>
    <rPh sb="12" eb="14">
      <t>カイシュウ</t>
    </rPh>
    <phoneticPr fontId="3"/>
  </si>
  <si>
    <t>一般：放課後児童支援員等処遇改善等加算</t>
    <rPh sb="0" eb="2">
      <t>イッパン</t>
    </rPh>
    <rPh sb="3" eb="6">
      <t>ホウカゴ</t>
    </rPh>
    <rPh sb="6" eb="8">
      <t>ジドウ</t>
    </rPh>
    <rPh sb="8" eb="10">
      <t>シエン</t>
    </rPh>
    <rPh sb="10" eb="11">
      <t>イン</t>
    </rPh>
    <rPh sb="11" eb="12">
      <t>トウ</t>
    </rPh>
    <rPh sb="12" eb="14">
      <t>ショグウ</t>
    </rPh>
    <rPh sb="14" eb="16">
      <t>カイゼン</t>
    </rPh>
    <rPh sb="16" eb="17">
      <t>トウ</t>
    </rPh>
    <rPh sb="17" eb="19">
      <t>カサン</t>
    </rPh>
    <phoneticPr fontId="3"/>
  </si>
  <si>
    <t>短期運営資金</t>
    <rPh sb="0" eb="2">
      <t>タンキ</t>
    </rPh>
    <rPh sb="2" eb="4">
      <t>ウンエイ</t>
    </rPh>
    <rPh sb="4" eb="6">
      <t>シキン</t>
    </rPh>
    <phoneticPr fontId="3"/>
  </si>
  <si>
    <t>一般：障害児受入強化推進加算</t>
    <rPh sb="0" eb="2">
      <t>イッパン</t>
    </rPh>
    <rPh sb="3" eb="6">
      <t>ショウガイジ</t>
    </rPh>
    <rPh sb="6" eb="7">
      <t>ウ</t>
    </rPh>
    <rPh sb="7" eb="8">
      <t>イ</t>
    </rPh>
    <rPh sb="8" eb="10">
      <t>キョウカ</t>
    </rPh>
    <rPh sb="10" eb="12">
      <t>スイシン</t>
    </rPh>
    <rPh sb="12" eb="14">
      <t>カサン</t>
    </rPh>
    <phoneticPr fontId="3"/>
  </si>
  <si>
    <t>その他：放課後児童支援員キャリアアップ処遇改善事業</t>
    <rPh sb="2" eb="3">
      <t>タ</t>
    </rPh>
    <rPh sb="4" eb="7">
      <t>ホウカゴ</t>
    </rPh>
    <rPh sb="7" eb="9">
      <t>ジドウ</t>
    </rPh>
    <rPh sb="9" eb="11">
      <t>シエン</t>
    </rPh>
    <rPh sb="11" eb="12">
      <t>イン</t>
    </rPh>
    <rPh sb="19" eb="21">
      <t>ショグウ</t>
    </rPh>
    <rPh sb="21" eb="23">
      <t>カイゼン</t>
    </rPh>
    <rPh sb="23" eb="25">
      <t>ジギョウ</t>
    </rPh>
    <phoneticPr fontId="3"/>
  </si>
  <si>
    <t>ひとり親家庭学童利用料負担軽減事業</t>
    <rPh sb="3" eb="4">
      <t>オヤ</t>
    </rPh>
    <rPh sb="4" eb="6">
      <t>カテイ</t>
    </rPh>
    <rPh sb="6" eb="8">
      <t>ガクドウ</t>
    </rPh>
    <rPh sb="8" eb="11">
      <t>リヨウリョウ</t>
    </rPh>
    <rPh sb="11" eb="13">
      <t>フタン</t>
    </rPh>
    <rPh sb="13" eb="15">
      <t>ケイゲン</t>
    </rPh>
    <rPh sb="15" eb="17">
      <t>ジギョウ</t>
    </rPh>
    <phoneticPr fontId="3"/>
  </si>
  <si>
    <t>小計</t>
    <rPh sb="0" eb="2">
      <t>ショウケイ</t>
    </rPh>
    <phoneticPr fontId="3"/>
  </si>
  <si>
    <t>保護者負担分小計</t>
    <rPh sb="0" eb="3">
      <t>ホゴシャ</t>
    </rPh>
    <rPh sb="3" eb="5">
      <t>フタン</t>
    </rPh>
    <rPh sb="5" eb="6">
      <t>ブン</t>
    </rPh>
    <rPh sb="6" eb="8">
      <t>ショウケイ</t>
    </rPh>
    <phoneticPr fontId="3"/>
  </si>
  <si>
    <t>保育料等</t>
    <rPh sb="0" eb="3">
      <t>ホイクリョウ</t>
    </rPh>
    <rPh sb="3" eb="4">
      <t>トウ</t>
    </rPh>
    <phoneticPr fontId="3"/>
  </si>
  <si>
    <t>保育料</t>
    <rPh sb="0" eb="2">
      <t>ホイク</t>
    </rPh>
    <rPh sb="2" eb="3">
      <t>リョウ</t>
    </rPh>
    <phoneticPr fontId="3"/>
  </si>
  <si>
    <t>事業収入（バザー等）</t>
    <rPh sb="0" eb="2">
      <t>ジギョウ</t>
    </rPh>
    <rPh sb="2" eb="4">
      <t>シュウニュウ</t>
    </rPh>
    <rPh sb="8" eb="9">
      <t>トウ</t>
    </rPh>
    <phoneticPr fontId="3"/>
  </si>
  <si>
    <t>保育料（延長）</t>
    <rPh sb="0" eb="3">
      <t>ホイクリョウ</t>
    </rPh>
    <rPh sb="4" eb="6">
      <t>エンチョウ</t>
    </rPh>
    <phoneticPr fontId="3"/>
  </si>
  <si>
    <t>雑収入（預金/受取利息）</t>
    <rPh sb="0" eb="3">
      <t>ザッシュウニュウ</t>
    </rPh>
    <rPh sb="4" eb="6">
      <t>ヨキン</t>
    </rPh>
    <rPh sb="7" eb="9">
      <t>ウケトリ</t>
    </rPh>
    <rPh sb="9" eb="11">
      <t>リソク</t>
    </rPh>
    <phoneticPr fontId="3"/>
  </si>
  <si>
    <t>長期休暇・特別保育料</t>
    <rPh sb="0" eb="2">
      <t>チョウキ</t>
    </rPh>
    <rPh sb="2" eb="4">
      <t>キュウカ</t>
    </rPh>
    <rPh sb="5" eb="7">
      <t>トクベツ</t>
    </rPh>
    <rPh sb="7" eb="9">
      <t>ホイク</t>
    </rPh>
    <rPh sb="9" eb="10">
      <t>リョウ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</si>
  <si>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</si>
  <si>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入所料</t>
    <rPh sb="0" eb="2">
      <t>ニュウショ</t>
    </rPh>
    <rPh sb="2" eb="3">
      <t>リョウ</t>
    </rPh>
    <phoneticPr fontId="3"/>
  </si>
  <si>
    <t>保育料(その他）</t>
    <rPh sb="0" eb="3">
      <t>ホイクリョウ</t>
    </rPh>
    <rPh sb="6" eb="7">
      <t>タ</t>
    </rPh>
    <phoneticPr fontId="3"/>
  </si>
  <si>
    <t>合計　　a</t>
    <rPh sb="0" eb="2">
      <t>ゴウケイ</t>
    </rPh>
    <phoneticPr fontId="3"/>
  </si>
  <si>
    <t>合計　　b</t>
    <rPh sb="0" eb="2">
      <t>ゴウケイ</t>
    </rPh>
    <phoneticPr fontId="3"/>
  </si>
  <si>
    <t>２　支出別内訳</t>
    <rPh sb="2" eb="4">
      <t>シシュツ</t>
    </rPh>
    <rPh sb="4" eb="5">
      <t>ベツ</t>
    </rPh>
    <rPh sb="5" eb="7">
      <t>ウチワケ</t>
    </rPh>
    <phoneticPr fontId="3"/>
  </si>
  <si>
    <t>支出</t>
    <rPh sb="0" eb="2">
      <t>シシュツ</t>
    </rPh>
    <phoneticPr fontId="3"/>
  </si>
  <si>
    <t>保育料を含む支出（補助対象経費）</t>
    <rPh sb="0" eb="2">
      <t>ホイク</t>
    </rPh>
    <rPh sb="2" eb="3">
      <t>リョウ</t>
    </rPh>
    <rPh sb="4" eb="5">
      <t>フク</t>
    </rPh>
    <rPh sb="6" eb="8">
      <t>シシュツ</t>
    </rPh>
    <rPh sb="9" eb="11">
      <t>ホジョ</t>
    </rPh>
    <rPh sb="11" eb="13">
      <t>タイショウ</t>
    </rPh>
    <rPh sb="13" eb="15">
      <t>ケイヒ</t>
    </rPh>
    <phoneticPr fontId="3"/>
  </si>
  <si>
    <t>保育料を含めない支出（補助対象外経費）</t>
    <rPh sb="0" eb="2">
      <t>ホイク</t>
    </rPh>
    <rPh sb="2" eb="3">
      <t>リョウ</t>
    </rPh>
    <rPh sb="4" eb="5">
      <t>フク</t>
    </rPh>
    <rPh sb="8" eb="10">
      <t>シシュツ</t>
    </rPh>
    <rPh sb="11" eb="13">
      <t>ホジョ</t>
    </rPh>
    <rPh sb="13" eb="16">
      <t>タイショウガイ</t>
    </rPh>
    <rPh sb="16" eb="18">
      <t>ケイヒ</t>
    </rPh>
    <phoneticPr fontId="3"/>
  </si>
  <si>
    <t>人件費</t>
    <rPh sb="0" eb="3">
      <t>ジンケンヒ</t>
    </rPh>
    <phoneticPr fontId="3"/>
  </si>
  <si>
    <t>給与（正規）</t>
    <rPh sb="0" eb="2">
      <t>キュウヨ</t>
    </rPh>
    <rPh sb="3" eb="5">
      <t>セイキ</t>
    </rPh>
    <phoneticPr fontId="3"/>
  </si>
  <si>
    <t>給与（非正規）</t>
    <rPh sb="0" eb="2">
      <t>キュウヨ</t>
    </rPh>
    <rPh sb="3" eb="4">
      <t>ヒ</t>
    </rPh>
    <rPh sb="4" eb="6">
      <t>セイキ</t>
    </rPh>
    <phoneticPr fontId="3"/>
  </si>
  <si>
    <t>賞与（正規）</t>
    <rPh sb="0" eb="2">
      <t>ショウヨ</t>
    </rPh>
    <rPh sb="3" eb="5">
      <t>セイキ</t>
    </rPh>
    <phoneticPr fontId="3"/>
  </si>
  <si>
    <t>賞与（非正規）</t>
    <rPh sb="0" eb="2">
      <t>ショウヨ</t>
    </rPh>
    <rPh sb="3" eb="4">
      <t>ヒ</t>
    </rPh>
    <rPh sb="4" eb="6">
      <t>セイキ</t>
    </rPh>
    <phoneticPr fontId="3"/>
  </si>
  <si>
    <t>通勤交通費</t>
    <rPh sb="0" eb="2">
      <t>ツウキン</t>
    </rPh>
    <rPh sb="2" eb="5">
      <t>コウツウヒ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</si>
  <si>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</si>
  <si>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福利厚生費</t>
    <rPh sb="0" eb="2">
      <t>フクリ</t>
    </rPh>
    <rPh sb="2" eb="4">
      <t>コウセイ</t>
    </rPh>
    <rPh sb="4" eb="5">
      <t>ヒ</t>
    </rPh>
    <phoneticPr fontId="3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</si>
  <si>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</si>
  <si>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事業関連費</t>
    <rPh sb="0" eb="2">
      <t>ジギョウ</t>
    </rPh>
    <rPh sb="2" eb="4">
      <t>カンレン</t>
    </rPh>
    <rPh sb="4" eb="5">
      <t>ヒ</t>
    </rPh>
    <phoneticPr fontId="3"/>
  </si>
  <si>
    <t>雑費</t>
    <rPh sb="0" eb="2">
      <t>ザッピ</t>
    </rPh>
    <phoneticPr fontId="3"/>
  </si>
  <si>
    <t>短期運営資金積立額</t>
    <rPh sb="0" eb="2">
      <t>タンキ</t>
    </rPh>
    <rPh sb="2" eb="4">
      <t>ウンエイ</t>
    </rPh>
    <rPh sb="4" eb="6">
      <t>シキン</t>
    </rPh>
    <rPh sb="6" eb="8">
      <t>ツミタテ</t>
    </rPh>
    <rPh sb="8" eb="9">
      <t>ガク</t>
    </rPh>
    <phoneticPr fontId="3"/>
  </si>
  <si>
    <t>○○時資金積立額</t>
    <rPh sb="2" eb="3">
      <t>ジ</t>
    </rPh>
    <rPh sb="3" eb="5">
      <t>シキン</t>
    </rPh>
    <rPh sb="5" eb="7">
      <t>ツミタテ</t>
    </rPh>
    <rPh sb="7" eb="8">
      <t>ガク</t>
    </rPh>
    <phoneticPr fontId="3"/>
  </si>
  <si>
    <t>次期繰越金</t>
    <rPh sb="0" eb="2">
      <t>ジキ</t>
    </rPh>
    <rPh sb="2" eb="4">
      <t>クリコシ</t>
    </rPh>
    <rPh sb="4" eb="5">
      <t>キン</t>
    </rPh>
    <phoneticPr fontId="3"/>
  </si>
  <si>
    <t>放課後児童支援員キャリアアップ　処遇改善事業</t>
    <rPh sb="0" eb="3">
      <t>ホウカゴ</t>
    </rPh>
    <rPh sb="3" eb="5">
      <t>ジドウ</t>
    </rPh>
    <rPh sb="5" eb="7">
      <t>シエン</t>
    </rPh>
    <rPh sb="7" eb="8">
      <t>イン</t>
    </rPh>
    <rPh sb="16" eb="18">
      <t>ショグウ</t>
    </rPh>
    <rPh sb="18" eb="20">
      <t>カイゼン</t>
    </rPh>
    <rPh sb="20" eb="22">
      <t>ジギョウ</t>
    </rPh>
    <phoneticPr fontId="3"/>
  </si>
  <si>
    <t>D</t>
    <phoneticPr fontId="3"/>
  </si>
  <si>
    <t>E</t>
    <phoneticPr fontId="3"/>
  </si>
  <si>
    <t>G</t>
    <phoneticPr fontId="3"/>
  </si>
  <si>
    <t>うち土曜開設日数</t>
    <rPh sb="2" eb="4">
      <t>ドヨウ</t>
    </rPh>
    <rPh sb="4" eb="6">
      <t>カイセツ</t>
    </rPh>
    <rPh sb="6" eb="8">
      <t>ニッスウ</t>
    </rPh>
    <phoneticPr fontId="3"/>
  </si>
  <si>
    <t>資金計画書</t>
    <rPh sb="0" eb="2">
      <t>シキン</t>
    </rPh>
    <rPh sb="2" eb="5">
      <t>ケイカクショ</t>
    </rPh>
    <phoneticPr fontId="1"/>
  </si>
  <si>
    <t>１．開所までに要する費用</t>
    <rPh sb="2" eb="4">
      <t>カイショ</t>
    </rPh>
    <rPh sb="7" eb="8">
      <t>ヨウ</t>
    </rPh>
    <rPh sb="10" eb="12">
      <t>ヒヨウ</t>
    </rPh>
    <phoneticPr fontId="1"/>
  </si>
  <si>
    <t>（１）施設整備等に要する費用</t>
    <rPh sb="3" eb="5">
      <t>シセツ</t>
    </rPh>
    <rPh sb="5" eb="7">
      <t>セイビ</t>
    </rPh>
    <rPh sb="7" eb="8">
      <t>トウ</t>
    </rPh>
    <rPh sb="9" eb="10">
      <t>ヨウ</t>
    </rPh>
    <rPh sb="12" eb="14">
      <t>ヒヨウ</t>
    </rPh>
    <phoneticPr fontId="1"/>
  </si>
  <si>
    <t>「※」は補助対象経費</t>
    <rPh sb="4" eb="6">
      <t>ホジョ</t>
    </rPh>
    <rPh sb="6" eb="8">
      <t>タイショウ</t>
    </rPh>
    <rPh sb="8" eb="10">
      <t>ケイヒ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</si>
  <si>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</si>
  <si>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</si>
  <si>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</si>
  <si>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施設改修工事費</t>
    <rPh sb="0" eb="2">
      <t>シセツ</t>
    </rPh>
    <rPh sb="2" eb="4">
      <t>カイシュウ</t>
    </rPh>
    <rPh sb="4" eb="6">
      <t>コウジ</t>
    </rPh>
    <rPh sb="6" eb="7">
      <t>ヒ</t>
    </rPh>
    <phoneticPr fontId="1"/>
  </si>
  <si>
    <r>
      <t>円</t>
    </r>
    <r>
      <rPr>
        <sz val="11"/>
        <color rgb="FFFF0000"/>
        <rFont val="游ゴシック"/>
        <family val="3"/>
        <charset val="128"/>
        <scheme val="minor"/>
      </rPr>
      <t>※</t>
    </r>
    <rPh sb="0" eb="1">
      <t>エン</t>
    </rPh>
    <phoneticPr fontId="1"/>
  </si>
  <si>
    <t>設計費・工事監理費</t>
    <rPh sb="0" eb="2">
      <t>セッケイ</t>
    </rPh>
    <rPh sb="2" eb="3">
      <t>ヒ</t>
    </rPh>
    <rPh sb="4" eb="6">
      <t>コウジ</t>
    </rPh>
    <rPh sb="6" eb="8">
      <t>カンリ</t>
    </rPh>
    <rPh sb="8" eb="9">
      <t>ヒ</t>
    </rPh>
    <phoneticPr fontId="1"/>
  </si>
  <si>
    <t>備品費</t>
    <rPh sb="0" eb="2">
      <t>ビヒン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</si>
  <si>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</si>
  <si>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円</t>
    <rPh sb="0" eb="1">
      <t>エン</t>
    </rPh>
    <phoneticPr fontId="1"/>
  </si>
  <si>
    <t>消耗品費は補助対象外</t>
    <rPh sb="0" eb="3">
      <t>ショウモウヒン</t>
    </rPh>
    <rPh sb="3" eb="4">
      <t>ヒ</t>
    </rPh>
    <rPh sb="5" eb="7">
      <t>ホジョ</t>
    </rPh>
    <rPh sb="7" eb="9">
      <t>タイショウ</t>
    </rPh>
    <rPh sb="9" eb="10">
      <t>ガイ</t>
    </rPh>
    <phoneticPr fontId="1"/>
  </si>
  <si>
    <t>賃借料</t>
    <rPh sb="0" eb="3">
      <t>チンシャクリョウ</t>
    </rPh>
    <phoneticPr fontId="1"/>
  </si>
  <si>
    <t>施設整備期間中の賃借料</t>
    <rPh sb="0" eb="2">
      <t>シセツ</t>
    </rPh>
    <rPh sb="2" eb="4">
      <t>セイビ</t>
    </rPh>
    <rPh sb="4" eb="7">
      <t>キカンチュウ</t>
    </rPh>
    <rPh sb="8" eb="11">
      <t>チンシャクリョウ</t>
    </rPh>
    <phoneticPr fontId="1"/>
  </si>
  <si>
    <t>開所前月分のみ対象</t>
    <rPh sb="0" eb="2">
      <t>カイショ</t>
    </rPh>
    <rPh sb="2" eb="3">
      <t>マエ</t>
    </rPh>
    <rPh sb="3" eb="4">
      <t>ゲツ</t>
    </rPh>
    <rPh sb="4" eb="5">
      <t>ブン</t>
    </rPh>
    <rPh sb="7" eb="9">
      <t>タイショウ</t>
    </rPh>
    <phoneticPr fontId="1"/>
  </si>
  <si>
    <t>施設整備期間外の賃借料</t>
    <rPh sb="0" eb="2">
      <t>シセツ</t>
    </rPh>
    <rPh sb="2" eb="4">
      <t>セイビ</t>
    </rPh>
    <rPh sb="4" eb="6">
      <t>キカン</t>
    </rPh>
    <rPh sb="6" eb="7">
      <t>ガイ</t>
    </rPh>
    <rPh sb="8" eb="11">
      <t>チンシャクリョウ</t>
    </rPh>
    <phoneticPr fontId="1"/>
  </si>
  <si>
    <t>敷金</t>
    <rPh sb="0" eb="2">
      <t>シキキン</t>
    </rPh>
    <phoneticPr fontId="1"/>
  </si>
  <si>
    <t>礼金</t>
    <rPh sb="0" eb="2">
      <t>レイキン</t>
    </rPh>
    <phoneticPr fontId="1"/>
  </si>
  <si>
    <t>その他（　　　　　　　　）</t>
    <rPh sb="2" eb="3">
      <t>タ</t>
    </rPh>
    <phoneticPr fontId="1"/>
  </si>
  <si>
    <t>小計（A)</t>
    <rPh sb="0" eb="2">
      <t>ショウケイ</t>
    </rPh>
    <phoneticPr fontId="1"/>
  </si>
  <si>
    <t>（２）その他費用</t>
    <rPh sb="5" eb="6">
      <t>タ</t>
    </rPh>
    <rPh sb="6" eb="8">
      <t>ヒヨウ</t>
    </rPh>
    <phoneticPr fontId="1"/>
  </si>
  <si>
    <t>開所に係るその他経費</t>
    <rPh sb="0" eb="2">
      <t>カイショ</t>
    </rPh>
    <rPh sb="3" eb="4">
      <t>カカ</t>
    </rPh>
    <rPh sb="7" eb="8">
      <t>タ</t>
    </rPh>
    <rPh sb="8" eb="10">
      <t>ケイヒ</t>
    </rPh>
    <phoneticPr fontId="1"/>
  </si>
  <si>
    <t>開所前の研修などの人件費、職員募集費等</t>
    <rPh sb="0" eb="2">
      <t>カイショ</t>
    </rPh>
    <rPh sb="2" eb="3">
      <t>マエ</t>
    </rPh>
    <rPh sb="4" eb="6">
      <t>ケンシュウ</t>
    </rPh>
    <rPh sb="9" eb="12">
      <t>ジンケンヒ</t>
    </rPh>
    <rPh sb="13" eb="15">
      <t>ショクイン</t>
    </rPh>
    <rPh sb="15" eb="17">
      <t>ボシュウ</t>
    </rPh>
    <rPh sb="17" eb="18">
      <t>ヒ</t>
    </rPh>
    <rPh sb="18" eb="19">
      <t>トウ</t>
    </rPh>
    <phoneticPr fontId="1"/>
  </si>
  <si>
    <t>小計（B)</t>
    <rPh sb="0" eb="2">
      <t>ショウケイ</t>
    </rPh>
    <phoneticPr fontId="1"/>
  </si>
  <si>
    <t>合計（C=A+B）</t>
    <rPh sb="0" eb="2">
      <t>ゴウケイ</t>
    </rPh>
    <phoneticPr fontId="1"/>
  </si>
  <si>
    <t>２．財源</t>
    <rPh sb="2" eb="4">
      <t>ザイゲン</t>
    </rPh>
    <phoneticPr fontId="1"/>
  </si>
  <si>
    <t>（１）財源内訳</t>
    <rPh sb="3" eb="5">
      <t>ザイゲン</t>
    </rPh>
    <rPh sb="5" eb="7">
      <t>ウチワケ</t>
    </rPh>
    <phoneticPr fontId="1"/>
  </si>
  <si>
    <t>自己資金（法人預金）</t>
    <rPh sb="0" eb="2">
      <t>ジコ</t>
    </rPh>
    <rPh sb="2" eb="4">
      <t>シキン</t>
    </rPh>
    <rPh sb="5" eb="7">
      <t>ホウジン</t>
    </rPh>
    <rPh sb="7" eb="9">
      <t>ヨキン</t>
    </rPh>
    <phoneticPr fontId="1"/>
  </si>
  <si>
    <t>市からの補助金</t>
    <rPh sb="0" eb="1">
      <t>シ</t>
    </rPh>
    <rPh sb="4" eb="7">
      <t>ホジョキン</t>
    </rPh>
    <phoneticPr fontId="1"/>
  </si>
  <si>
    <t>借入金</t>
    <rPh sb="0" eb="2">
      <t>カリイレ</t>
    </rPh>
    <rPh sb="2" eb="3">
      <t>キン</t>
    </rPh>
    <phoneticPr fontId="1"/>
  </si>
  <si>
    <t>内訳等は（３）に記載</t>
    <rPh sb="0" eb="2">
      <t>ウチワケ</t>
    </rPh>
    <rPh sb="2" eb="3">
      <t>トウ</t>
    </rPh>
    <rPh sb="8" eb="10">
      <t>キサイ</t>
    </rPh>
    <phoneticPr fontId="1"/>
  </si>
  <si>
    <t>寄付金</t>
    <rPh sb="0" eb="3">
      <t>キフキン</t>
    </rPh>
    <phoneticPr fontId="1"/>
  </si>
  <si>
    <t>合計（D=C）</t>
    <rPh sb="0" eb="2">
      <t>ゴウケイ</t>
    </rPh>
    <phoneticPr fontId="1"/>
  </si>
  <si>
    <t>（２）自己資本等の確認</t>
    <rPh sb="3" eb="5">
      <t>ジコ</t>
    </rPh>
    <rPh sb="5" eb="7">
      <t>シホン</t>
    </rPh>
    <rPh sb="7" eb="8">
      <t>トウ</t>
    </rPh>
    <rPh sb="9" eb="11">
      <t>カクニン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</si>
  <si>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</si>
  <si>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種別</t>
    <rPh sb="0" eb="2">
      <t>シュベツ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</si>
  <si>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</si>
  <si>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充当金額</t>
    <rPh sb="0" eb="2">
      <t>ジュウトウ</t>
    </rPh>
    <rPh sb="2" eb="4">
      <t>キンガク</t>
    </rPh>
    <phoneticPr fontId="1"/>
  </si>
  <si>
    <t>合計(E≧D)</t>
    <rPh sb="0" eb="2">
      <t>ゴウケイ</t>
    </rPh>
    <phoneticPr fontId="1"/>
  </si>
  <si>
    <t>（３）借入金の確認</t>
    <rPh sb="3" eb="5">
      <t>カリイレ</t>
    </rPh>
    <rPh sb="5" eb="6">
      <t>キン</t>
    </rPh>
    <rPh sb="7" eb="9">
      <t>カクニン</t>
    </rPh>
    <phoneticPr fontId="1"/>
  </si>
  <si>
    <t>借入先</t>
    <rPh sb="0" eb="2">
      <t>カリイレ</t>
    </rPh>
    <rPh sb="2" eb="3">
      <t>サキ</t>
    </rPh>
    <phoneticPr fontId="1"/>
  </si>
  <si>
    <t>元金</t>
    <rPh sb="0" eb="2">
      <t>ガンキン</t>
    </rPh>
    <phoneticPr fontId="1"/>
  </si>
  <si>
    <t>利息</t>
    <rPh sb="0" eb="2">
      <t>リソク</t>
    </rPh>
    <phoneticPr fontId="1"/>
  </si>
  <si>
    <t>計</t>
    <rPh sb="0" eb="1">
      <t>ケイ</t>
    </rPh>
    <phoneticPr fontId="1"/>
  </si>
  <si>
    <t>償還年限</t>
    <rPh sb="0" eb="2">
      <t>ショウカン</t>
    </rPh>
    <rPh sb="2" eb="4">
      <t>ネンゲン</t>
    </rPh>
    <phoneticPr fontId="1"/>
  </si>
  <si>
    <t>最高年間償還額</t>
    <rPh sb="0" eb="2">
      <t>サイコウ</t>
    </rPh>
    <rPh sb="2" eb="4">
      <t>ネンカン</t>
    </rPh>
    <rPh sb="4" eb="6">
      <t>ショウカン</t>
    </rPh>
    <rPh sb="6" eb="7">
      <t>ガク</t>
    </rPh>
    <phoneticPr fontId="1"/>
  </si>
  <si>
    <t>年</t>
    <rPh sb="0" eb="1">
      <t>ネン</t>
    </rPh>
    <phoneticPr fontId="1"/>
  </si>
  <si>
    <t>合計</t>
    <rPh sb="0" eb="2">
      <t>ゴウケイ</t>
    </rPh>
    <phoneticPr fontId="1"/>
  </si>
  <si>
    <t>－</t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</si>
  <si>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</si>
  <si>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（様式第５号）</t>
    <rPh sb="1" eb="3">
      <t>ヨウシキ</t>
    </rPh>
    <rPh sb="3" eb="4">
      <t>ダイ</t>
    </rPh>
    <rPh sb="5" eb="6">
      <t>ゴウ</t>
    </rPh>
    <phoneticPr fontId="1"/>
  </si>
  <si>
    <t>（様式第６号）</t>
    <phoneticPr fontId="1"/>
  </si>
  <si>
    <t>土曜</t>
    <rPh sb="0" eb="2">
      <t>ドヨウ</t>
    </rPh>
    <phoneticPr fontId="1"/>
  </si>
  <si>
    <t>2,553,000-（19-児童数）×29,000</t>
    <rPh sb="14" eb="16">
      <t>ジドウ</t>
    </rPh>
    <rPh sb="16" eb="17">
      <t>スウ</t>
    </rPh>
    <phoneticPr fontId="3"/>
  </si>
  <si>
    <t>4,672,000-（36-児童数）×26,000</t>
    <rPh sb="14" eb="16">
      <t>ジドウ</t>
    </rPh>
    <rPh sb="16" eb="17">
      <t>スウ</t>
    </rPh>
    <phoneticPr fontId="3"/>
  </si>
  <si>
    <t>4,672,000-（児童数-45）×67,000</t>
    <rPh sb="11" eb="13">
      <t>ジドウ</t>
    </rPh>
    <rPh sb="13" eb="14">
      <t>スウ</t>
    </rPh>
    <phoneticPr fontId="3"/>
  </si>
  <si>
    <t>うち長期休み
(土日祝日を除く)</t>
    <rPh sb="2" eb="4">
      <t>チョウキ</t>
    </rPh>
    <rPh sb="4" eb="5">
      <t>ヤス</t>
    </rPh>
    <rPh sb="8" eb="10">
      <t>ドニチ</t>
    </rPh>
    <rPh sb="10" eb="12">
      <t>シュクジツ</t>
    </rPh>
    <rPh sb="13" eb="14">
      <t>ノゾ</t>
    </rPh>
    <phoneticPr fontId="3"/>
  </si>
  <si>
    <r>
      <t>：長期休暇等分（1日8時間を超えて開設する場合）</t>
    </r>
    <r>
      <rPr>
        <sz val="11"/>
        <color rgb="FFFF0000"/>
        <rFont val="游ゴシック"/>
        <family val="3"/>
        <charset val="128"/>
        <scheme val="minor"/>
      </rPr>
      <t>183</t>
    </r>
    <r>
      <rPr>
        <sz val="11"/>
        <color indexed="10"/>
        <rFont val="游ゴシック"/>
        <family val="3"/>
        <charset val="128"/>
        <scheme val="minor"/>
      </rPr>
      <t>,000</t>
    </r>
    <r>
      <rPr>
        <sz val="11"/>
        <color theme="1"/>
        <rFont val="游ゴシック"/>
        <family val="3"/>
        <charset val="128"/>
        <scheme val="minor"/>
      </rPr>
      <t>円×1日8時間を超える時間の年間平均時間数</t>
    </r>
    <phoneticPr fontId="3"/>
  </si>
  <si>
    <r>
      <t>：平日分（1日6時間を超えかつ18時を超えて開設する場合）</t>
    </r>
    <r>
      <rPr>
        <sz val="11"/>
        <color rgb="FFFF0000"/>
        <rFont val="游ゴシック"/>
        <family val="3"/>
        <charset val="128"/>
        <scheme val="minor"/>
      </rPr>
      <t>406,000</t>
    </r>
    <r>
      <rPr>
        <sz val="11"/>
        <color theme="1"/>
        <rFont val="游ゴシック"/>
        <family val="3"/>
        <charset val="128"/>
        <scheme val="minor"/>
      </rPr>
      <t>円×18時を超える時間の年間平均時間数</t>
    </r>
    <phoneticPr fontId="3"/>
  </si>
  <si>
    <t>（一般分）</t>
    <phoneticPr fontId="1"/>
  </si>
  <si>
    <t>処遇改善事業</t>
    <phoneticPr fontId="1"/>
  </si>
  <si>
    <t>キャリアアップ処遇改善事業</t>
    <phoneticPr fontId="1"/>
  </si>
  <si>
    <r>
      <t>：１クラブ当たり年額</t>
    </r>
    <r>
      <rPr>
        <sz val="11"/>
        <color rgb="FFFF0000"/>
        <rFont val="游ゴシック"/>
        <family val="3"/>
        <charset val="128"/>
        <scheme val="minor"/>
      </rPr>
      <t>507,000</t>
    </r>
    <r>
      <rPr>
        <sz val="11"/>
        <color theme="1"/>
        <rFont val="游ゴシック"/>
        <family val="3"/>
        <charset val="128"/>
        <scheme val="minor"/>
      </rPr>
      <t>円を上限（送迎用車両に係る燃料費）</t>
    </r>
    <rPh sb="5" eb="6">
      <t>ア</t>
    </rPh>
    <rPh sb="8" eb="10">
      <t>ネンガク</t>
    </rPh>
    <rPh sb="17" eb="18">
      <t>エン</t>
    </rPh>
    <rPh sb="19" eb="21">
      <t>ジョウゲン</t>
    </rPh>
    <rPh sb="22" eb="24">
      <t>ソウゲイ</t>
    </rPh>
    <rPh sb="24" eb="25">
      <t>ヨウ</t>
    </rPh>
    <rPh sb="25" eb="27">
      <t>シャリョウ</t>
    </rPh>
    <rPh sb="28" eb="29">
      <t>カカ</t>
    </rPh>
    <rPh sb="30" eb="33">
      <t>ネンリョウヒ</t>
    </rPh>
    <phoneticPr fontId="3"/>
  </si>
  <si>
    <r>
      <t>：1クラブ　（年間開所日数-250日）×</t>
    </r>
    <r>
      <rPr>
        <sz val="11"/>
        <color indexed="10"/>
        <rFont val="游ゴシック"/>
        <family val="3"/>
        <charset val="128"/>
        <scheme val="minor"/>
      </rPr>
      <t>19,000</t>
    </r>
    <r>
      <rPr>
        <sz val="11"/>
        <color theme="1"/>
        <rFont val="游ゴシック"/>
        <family val="3"/>
        <charset val="128"/>
        <scheme val="minor"/>
      </rPr>
      <t>円として計上</t>
    </r>
    <rPh sb="7" eb="9">
      <t>ネンカン</t>
    </rPh>
    <rPh sb="9" eb="11">
      <t>カイショ</t>
    </rPh>
    <rPh sb="11" eb="13">
      <t>ニッスウ</t>
    </rPh>
    <rPh sb="17" eb="18">
      <t>ニチ</t>
    </rPh>
    <phoneticPr fontId="3"/>
  </si>
  <si>
    <t>補助金額合計（A+B+C+D+E+F+G）</t>
    <rPh sb="0" eb="2">
      <t>ホジョ</t>
    </rPh>
    <rPh sb="2" eb="4">
      <t>キンガク</t>
    </rPh>
    <rPh sb="4" eb="6">
      <t>ゴウケイ</t>
    </rPh>
    <phoneticPr fontId="3"/>
  </si>
  <si>
    <t>長期休暇分の8時間を超える時間</t>
    <rPh sb="0" eb="2">
      <t>チョウキ</t>
    </rPh>
    <rPh sb="2" eb="4">
      <t>キュウカ</t>
    </rPh>
    <rPh sb="4" eb="5">
      <t>ブン</t>
    </rPh>
    <rPh sb="7" eb="9">
      <t>ジカン</t>
    </rPh>
    <rPh sb="10" eb="11">
      <t>コ</t>
    </rPh>
    <rPh sb="13" eb="15">
      <t>ジカン</t>
    </rPh>
    <phoneticPr fontId="3"/>
  </si>
  <si>
    <t>平日分の18時を超える時間</t>
    <rPh sb="0" eb="2">
      <t>ヘイジツ</t>
    </rPh>
    <rPh sb="2" eb="3">
      <t>ブン</t>
    </rPh>
    <rPh sb="6" eb="7">
      <t>ジ</t>
    </rPh>
    <rPh sb="8" eb="9">
      <t>コ</t>
    </rPh>
    <rPh sb="11" eb="13">
      <t>ジカン</t>
    </rPh>
    <phoneticPr fontId="3"/>
  </si>
  <si>
    <t>250日を超える開所日数</t>
    <rPh sb="3" eb="4">
      <t>ニチ</t>
    </rPh>
    <rPh sb="5" eb="6">
      <t>コ</t>
    </rPh>
    <rPh sb="8" eb="10">
      <t>カイショ</t>
    </rPh>
    <rPh sb="10" eb="12">
      <t>ニッスウ</t>
    </rPh>
    <phoneticPr fontId="3"/>
  </si>
  <si>
    <r>
      <t>：1クラブ当たり年額</t>
    </r>
    <r>
      <rPr>
        <sz val="11"/>
        <color indexed="10"/>
        <rFont val="游ゴシック"/>
        <family val="3"/>
        <charset val="128"/>
        <scheme val="minor"/>
      </rPr>
      <t>1,956,000</t>
    </r>
    <r>
      <rPr>
        <sz val="11"/>
        <color theme="1"/>
        <rFont val="游ゴシック"/>
        <family val="3"/>
        <charset val="128"/>
        <scheme val="minor"/>
      </rPr>
      <t>円</t>
    </r>
    <r>
      <rPr>
        <sz val="11"/>
        <rFont val="游ゴシック"/>
        <family val="3"/>
        <charset val="128"/>
        <scheme val="minor"/>
      </rPr>
      <t>を上限</t>
    </r>
    <rPh sb="21" eb="23">
      <t>ジョウゲン</t>
    </rPh>
    <phoneticPr fontId="3"/>
  </si>
  <si>
    <r>
      <t>：1クラブ当たり年額</t>
    </r>
    <r>
      <rPr>
        <sz val="11"/>
        <color indexed="10"/>
        <rFont val="游ゴシック"/>
        <family val="3"/>
        <charset val="128"/>
        <scheme val="minor"/>
      </rPr>
      <t>1,678,000</t>
    </r>
    <r>
      <rPr>
        <sz val="11"/>
        <color theme="1"/>
        <rFont val="游ゴシック"/>
        <family val="3"/>
        <charset val="128"/>
        <scheme val="minor"/>
      </rPr>
      <t>円を上限</t>
    </r>
    <rPh sb="21" eb="23">
      <t>ジョウゲン</t>
    </rPh>
    <phoneticPr fontId="3"/>
  </si>
  <si>
    <r>
      <t>：1クラブ放課後児童支援員１人当たり年額</t>
    </r>
    <r>
      <rPr>
        <sz val="11"/>
        <color rgb="FFFF0000"/>
        <rFont val="游ゴシック"/>
        <family val="3"/>
        <charset val="128"/>
        <scheme val="minor"/>
      </rPr>
      <t>131,000</t>
    </r>
    <r>
      <rPr>
        <sz val="11"/>
        <color theme="1"/>
        <rFont val="游ゴシック"/>
        <family val="3"/>
        <charset val="128"/>
        <scheme val="minor"/>
      </rPr>
      <t>円</t>
    </r>
    <r>
      <rPr>
        <sz val="11"/>
        <rFont val="游ゴシック"/>
        <family val="3"/>
        <charset val="128"/>
        <scheme val="minor"/>
      </rPr>
      <t>を上限</t>
    </r>
    <rPh sb="5" eb="10">
      <t>ホウカゴジドウ</t>
    </rPh>
    <rPh sb="10" eb="12">
      <t>シエン</t>
    </rPh>
    <rPh sb="12" eb="13">
      <t>イン</t>
    </rPh>
    <rPh sb="14" eb="15">
      <t>ニン</t>
    </rPh>
    <rPh sb="29" eb="31">
      <t>ジョウゲン</t>
    </rPh>
    <phoneticPr fontId="3"/>
  </si>
  <si>
    <t>開所日数加算額</t>
    <rPh sb="0" eb="2">
      <t>カイショ</t>
    </rPh>
    <phoneticPr fontId="3"/>
  </si>
  <si>
    <t>令和４年度　 放課後児童健全育成事業補助金総括表</t>
    <rPh sb="0" eb="2">
      <t>レイワ</t>
    </rPh>
    <rPh sb="21" eb="24">
      <t>ソウカツヒョウ</t>
    </rPh>
    <phoneticPr fontId="3"/>
  </si>
  <si>
    <t>令和４年度放課後児童健全育成事業　　収支予算書</t>
    <rPh sb="0" eb="2">
      <t>レイワ</t>
    </rPh>
    <rPh sb="3" eb="5">
      <t>ネンド</t>
    </rPh>
    <rPh sb="5" eb="8">
      <t>ホウカゴ</t>
    </rPh>
    <rPh sb="8" eb="10">
      <t>ジドウ</t>
    </rPh>
    <rPh sb="10" eb="12">
      <t>ケンゼン</t>
    </rPh>
    <rPh sb="12" eb="14">
      <t>イクセイ</t>
    </rPh>
    <rPh sb="14" eb="16">
      <t>ジギョウ</t>
    </rPh>
    <rPh sb="18" eb="20">
      <t>シュウシ</t>
    </rPh>
    <rPh sb="20" eb="23">
      <t>ヨサンショ</t>
    </rPh>
    <phoneticPr fontId="3"/>
  </si>
  <si>
    <t>開所前に必要な備品</t>
    <rPh sb="0" eb="2">
      <t>カイショ</t>
    </rPh>
    <rPh sb="2" eb="3">
      <t>マエ</t>
    </rPh>
    <rPh sb="4" eb="6">
      <t>ヒツヨウ</t>
    </rPh>
    <rPh sb="7" eb="9">
      <t>ビヒン</t>
    </rPh>
    <phoneticPr fontId="1"/>
  </si>
  <si>
    <t>諸会費※６</t>
    <rPh sb="0" eb="1">
      <t>ショ</t>
    </rPh>
    <rPh sb="1" eb="3">
      <t>カイヒ</t>
    </rPh>
    <phoneticPr fontId="3"/>
  </si>
  <si>
    <t>運営管理費※７</t>
    <rPh sb="0" eb="2">
      <t>ウンエイ</t>
    </rPh>
    <rPh sb="2" eb="5">
      <t>カンリヒ</t>
    </rPh>
    <phoneticPr fontId="3"/>
  </si>
  <si>
    <t>○○時積立金</t>
    <rPh sb="2" eb="3">
      <t>ジ</t>
    </rPh>
    <rPh sb="3" eb="5">
      <t>ツミタテ</t>
    </rPh>
    <rPh sb="5" eb="6">
      <t>キン</t>
    </rPh>
    <phoneticPr fontId="3"/>
  </si>
  <si>
    <t>短期運営資金取崩額</t>
    <rPh sb="0" eb="2">
      <t>タンキ</t>
    </rPh>
    <rPh sb="2" eb="4">
      <t>ウンエイ</t>
    </rPh>
    <rPh sb="4" eb="6">
      <t>シキン</t>
    </rPh>
    <rPh sb="6" eb="7">
      <t>ト</t>
    </rPh>
    <rPh sb="7" eb="8">
      <t>クズ</t>
    </rPh>
    <rPh sb="8" eb="9">
      <t>ガク</t>
    </rPh>
    <phoneticPr fontId="3"/>
  </si>
  <si>
    <t>○○時資金積立取崩額</t>
    <rPh sb="2" eb="3">
      <t>ジ</t>
    </rPh>
    <rPh sb="3" eb="5">
      <t>シキン</t>
    </rPh>
    <rPh sb="5" eb="6">
      <t>ツ</t>
    </rPh>
    <rPh sb="6" eb="7">
      <t>タ</t>
    </rPh>
    <rPh sb="7" eb="9">
      <t>トリクズシ</t>
    </rPh>
    <rPh sb="9" eb="10">
      <t>ガク</t>
    </rPh>
    <phoneticPr fontId="3"/>
  </si>
  <si>
    <t>地代家賃</t>
    <rPh sb="0" eb="2">
      <t>チダイ</t>
    </rPh>
    <rPh sb="2" eb="4">
      <t>ヤチン</t>
    </rPh>
    <phoneticPr fontId="24"/>
  </si>
  <si>
    <t>旅費交通費・研修費</t>
    <rPh sb="0" eb="2">
      <t>リョヒ</t>
    </rPh>
    <rPh sb="2" eb="5">
      <t>コウツウヒ</t>
    </rPh>
    <rPh sb="6" eb="8">
      <t>ケンシュウ</t>
    </rPh>
    <rPh sb="8" eb="9">
      <t>ヒ</t>
    </rPh>
    <phoneticPr fontId="24"/>
  </si>
  <si>
    <t>医薬品費</t>
    <rPh sb="0" eb="3">
      <t>イヤクヒン</t>
    </rPh>
    <rPh sb="3" eb="4">
      <t>ヒ</t>
    </rPh>
    <phoneticPr fontId="24"/>
  </si>
  <si>
    <t>消耗品費</t>
    <rPh sb="0" eb="2">
      <t>ショウモウ</t>
    </rPh>
    <rPh sb="2" eb="3">
      <t>ヒン</t>
    </rPh>
    <rPh sb="3" eb="4">
      <t>ヒ</t>
    </rPh>
    <phoneticPr fontId="24"/>
  </si>
  <si>
    <t>水道光熱費</t>
    <rPh sb="0" eb="2">
      <t>スイドウ</t>
    </rPh>
    <rPh sb="2" eb="5">
      <t>コウネツヒ</t>
    </rPh>
    <phoneticPr fontId="24"/>
  </si>
  <si>
    <t>修繕費</t>
    <rPh sb="0" eb="2">
      <t>シュウゼン</t>
    </rPh>
    <rPh sb="2" eb="3">
      <t>ヒ</t>
    </rPh>
    <phoneticPr fontId="24"/>
  </si>
  <si>
    <t>通信費</t>
    <rPh sb="0" eb="2">
      <t>ツウシン</t>
    </rPh>
    <rPh sb="2" eb="3">
      <t>ヒ</t>
    </rPh>
    <phoneticPr fontId="24"/>
  </si>
  <si>
    <t>業務委託料</t>
    <rPh sb="0" eb="2">
      <t>ギョウム</t>
    </rPh>
    <rPh sb="2" eb="4">
      <t>イタク</t>
    </rPh>
    <rPh sb="4" eb="5">
      <t>リョウ</t>
    </rPh>
    <phoneticPr fontId="24"/>
  </si>
  <si>
    <t>賃借料</t>
    <rPh sb="0" eb="3">
      <t>チンシャクリョウ</t>
    </rPh>
    <phoneticPr fontId="24"/>
  </si>
  <si>
    <t>図書購入費</t>
    <rPh sb="0" eb="2">
      <t>トショ</t>
    </rPh>
    <rPh sb="2" eb="4">
      <t>コウニュウ</t>
    </rPh>
    <rPh sb="4" eb="5">
      <t>ヒ</t>
    </rPh>
    <phoneticPr fontId="24"/>
  </si>
  <si>
    <t>保険料</t>
    <rPh sb="0" eb="3">
      <t>ホケンリョウ</t>
    </rPh>
    <phoneticPr fontId="24"/>
  </si>
  <si>
    <t>器具備品費（備品購入）</t>
    <rPh sb="0" eb="2">
      <t>キグ</t>
    </rPh>
    <rPh sb="2" eb="4">
      <t>ビヒン</t>
    </rPh>
    <rPh sb="4" eb="5">
      <t>ヒ</t>
    </rPh>
    <rPh sb="6" eb="8">
      <t>ビヒン</t>
    </rPh>
    <rPh sb="8" eb="10">
      <t>コウニュウ</t>
    </rPh>
    <phoneticPr fontId="24"/>
  </si>
  <si>
    <t>送迎費</t>
    <rPh sb="0" eb="2">
      <t>ソウゲイ</t>
    </rPh>
    <rPh sb="2" eb="3">
      <t>ヒ</t>
    </rPh>
    <phoneticPr fontId="24"/>
  </si>
  <si>
    <t>燃料費（送迎支援事業）</t>
    <rPh sb="0" eb="3">
      <t>ネンリョウヒ</t>
    </rPh>
    <rPh sb="4" eb="6">
      <t>ソウゲイ</t>
    </rPh>
    <rPh sb="6" eb="8">
      <t>シエン</t>
    </rPh>
    <rPh sb="8" eb="10">
      <t>ジギョウ</t>
    </rPh>
    <phoneticPr fontId="24"/>
  </si>
  <si>
    <t>放課後児童クラブ環境改善事業</t>
    <rPh sb="0" eb="3">
      <t>ホウカゴ</t>
    </rPh>
    <rPh sb="3" eb="5">
      <t>ジドウ</t>
    </rPh>
    <rPh sb="8" eb="10">
      <t>カンキョウ</t>
    </rPh>
    <rPh sb="10" eb="12">
      <t>カイゼン</t>
    </rPh>
    <rPh sb="12" eb="14">
      <t>ジギョウ</t>
    </rPh>
    <phoneticPr fontId="24"/>
  </si>
  <si>
    <t>自:令和４年4月１日</t>
    <rPh sb="0" eb="1">
      <t>ジ</t>
    </rPh>
    <rPh sb="2" eb="4">
      <t>レイワ</t>
    </rPh>
    <rPh sb="5" eb="6">
      <t>ネン</t>
    </rPh>
    <rPh sb="7" eb="8">
      <t>ガツ</t>
    </rPh>
    <rPh sb="9" eb="10">
      <t>ヒ</t>
    </rPh>
    <phoneticPr fontId="3"/>
  </si>
  <si>
    <t>至:令和５年3月31日</t>
    <rPh sb="0" eb="1">
      <t>イタル</t>
    </rPh>
    <rPh sb="2" eb="3">
      <t>レイ</t>
    </rPh>
    <rPh sb="3" eb="4">
      <t>ワ</t>
    </rPh>
    <rPh sb="5" eb="6">
      <t>ネン</t>
    </rPh>
    <rPh sb="7" eb="8">
      <t>ガツ</t>
    </rPh>
    <rPh sb="10" eb="11">
      <t>ヒ</t>
    </rPh>
    <phoneticPr fontId="3"/>
  </si>
  <si>
    <t>その他（　　　　　　）</t>
    <rPh sb="2" eb="3">
      <t>タ</t>
    </rPh>
    <phoneticPr fontId="3"/>
  </si>
  <si>
    <t>※１～※７・・・収入と支出は連動しほぼ同額となる。</t>
    <rPh sb="8" eb="10">
      <t>シュウニュウ</t>
    </rPh>
    <rPh sb="11" eb="13">
      <t>シシュツ</t>
    </rPh>
    <rPh sb="14" eb="16">
      <t>レンドウ</t>
    </rPh>
    <rPh sb="19" eb="21">
      <t>ドウガク</t>
    </rPh>
    <phoneticPr fontId="3"/>
  </si>
  <si>
    <r>
      <t xml:space="preserve">開所前月の賃借費含む場合1,600,000円を上限とする。
開所前月の賃借費含まない場合は1,000,000円を上限とする。
</t>
    </r>
    <r>
      <rPr>
        <sz val="11"/>
        <rFont val="游ゴシック"/>
        <family val="3"/>
        <charset val="128"/>
        <scheme val="minor"/>
      </rPr>
      <t>対象経費は「1.開所までに要する費用」のうち※のついたものとする。</t>
    </r>
    <rPh sb="0" eb="2">
      <t>カイショ</t>
    </rPh>
    <rPh sb="2" eb="3">
      <t>マエ</t>
    </rPh>
    <rPh sb="3" eb="4">
      <t>ツキ</t>
    </rPh>
    <rPh sb="5" eb="7">
      <t>チンシャク</t>
    </rPh>
    <rPh sb="7" eb="8">
      <t>ヒ</t>
    </rPh>
    <rPh sb="8" eb="9">
      <t>フク</t>
    </rPh>
    <rPh sb="10" eb="12">
      <t>バアイ</t>
    </rPh>
    <rPh sb="21" eb="22">
      <t>エン</t>
    </rPh>
    <rPh sb="23" eb="25">
      <t>ジョウゲン</t>
    </rPh>
    <rPh sb="38" eb="39">
      <t>フク</t>
    </rPh>
    <rPh sb="42" eb="44">
      <t>バアイ</t>
    </rPh>
    <rPh sb="54" eb="55">
      <t>エン</t>
    </rPh>
    <rPh sb="56" eb="58">
      <t>ジョウゲン</t>
    </rPh>
    <rPh sb="63" eb="65">
      <t>タイショウ</t>
    </rPh>
    <rPh sb="65" eb="67">
      <t>ケイヒ</t>
    </rPh>
    <rPh sb="71" eb="73">
      <t>カイショ</t>
    </rPh>
    <rPh sb="76" eb="77">
      <t>ヨウ</t>
    </rPh>
    <rPh sb="79" eb="81">
      <t>ヒヨウ</t>
    </rPh>
    <phoneticPr fontId="1"/>
  </si>
  <si>
    <t>　　　　　　　　（特記事項）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</si>
</sst>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:"/>
    <numFmt numFmtId="177" formatCode="0.00_ "/>
    <numFmt numFmtId="178" formatCode="#&quot;日&quot;"/>
    <numFmt numFmtId="179" formatCode="#.00&quot;時&quot;&quot;間&quot;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/>
      <right style="thick">
        <color theme="1"/>
      </right>
      <top style="thin">
        <color indexed="64"/>
      </top>
      <bottom style="thin">
        <color indexed="64"/>
      </bottom>
      <diagonal/>
    </border>
    <border diagonalUp="1">
      <left style="thick">
        <color theme="1"/>
      </left>
      <right style="thick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ill="0" applyBorder="0" applyAlignment="0" applyProtection="0"/>
  </cellStyleXfs>
  <cellXfs count="35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176" fontId="6" fillId="0" borderId="0" xfId="1" applyNumberFormat="1" applyFont="1" applyProtection="1">
      <alignment vertical="center"/>
    </xf>
    <xf numFmtId="2" fontId="6" fillId="0" borderId="0" xfId="1" applyNumberFormat="1" applyFont="1" applyProtection="1">
      <alignment vertical="center"/>
    </xf>
    <xf numFmtId="2" fontId="5" fillId="0" borderId="0" xfId="1" applyNumberFormat="1" applyFont="1" applyProtection="1">
      <alignment vertical="center"/>
    </xf>
    <xf numFmtId="0" fontId="6" fillId="0" borderId="0" xfId="1" applyFont="1" applyProtection="1">
      <alignment vertical="center"/>
    </xf>
    <xf numFmtId="177" fontId="6" fillId="0" borderId="0" xfId="1" applyNumberFormat="1" applyFont="1" applyProtection="1">
      <alignment vertical="center"/>
    </xf>
    <xf numFmtId="178" fontId="5" fillId="0" borderId="0" xfId="1" applyNumberFormat="1" applyFont="1" applyProtection="1">
      <alignment vertical="center"/>
    </xf>
    <xf numFmtId="0" fontId="6" fillId="0" borderId="0" xfId="1" applyNumberFormat="1" applyFont="1" applyProtection="1">
      <alignment vertical="center"/>
    </xf>
    <xf numFmtId="0" fontId="7" fillId="0" borderId="0" xfId="1" applyFont="1" applyBorder="1" applyAlignment="1">
      <alignment vertical="center"/>
    </xf>
    <xf numFmtId="38" fontId="0" fillId="0" borderId="0" xfId="2" applyFont="1" applyFill="1" applyBorder="1" applyAlignment="1" applyProtection="1">
      <alignment vertical="center"/>
    </xf>
    <xf numFmtId="177" fontId="5" fillId="0" borderId="0" xfId="1" applyNumberFormat="1" applyFont="1" applyProtection="1">
      <alignment vertical="center"/>
    </xf>
    <xf numFmtId="38" fontId="8" fillId="0" borderId="0" xfId="2" applyFont="1" applyFill="1" applyBorder="1" applyAlignment="1" applyProtection="1">
      <alignment horizontal="right" vertical="center"/>
    </xf>
    <xf numFmtId="3" fontId="2" fillId="0" borderId="0" xfId="1" applyNumberFormat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38" fontId="10" fillId="2" borderId="2" xfId="2" applyFont="1" applyFill="1" applyBorder="1" applyAlignment="1">
      <alignment horizontal="center" vertical="center" shrinkToFit="1"/>
    </xf>
    <xf numFmtId="38" fontId="10" fillId="2" borderId="3" xfId="2" applyFont="1" applyFill="1" applyBorder="1" applyAlignment="1">
      <alignment vertical="center" shrinkToFit="1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0" fillId="0" borderId="0" xfId="1" applyFont="1" applyAlignment="1">
      <alignment vertical="center" wrapText="1"/>
    </xf>
    <xf numFmtId="0" fontId="15" fillId="0" borderId="22" xfId="1" applyFont="1" applyFill="1" applyBorder="1" applyAlignment="1" applyProtection="1">
      <alignment horizontal="distributed" vertical="center" shrinkToFit="1"/>
      <protection locked="0"/>
    </xf>
    <xf numFmtId="0" fontId="15" fillId="0" borderId="24" xfId="1" applyFont="1" applyFill="1" applyBorder="1" applyAlignment="1" applyProtection="1">
      <alignment horizontal="distributed" vertical="center" shrinkToFit="1"/>
      <protection locked="0"/>
    </xf>
    <xf numFmtId="0" fontId="10" fillId="0" borderId="0" xfId="1" applyFont="1" applyAlignment="1">
      <alignment vertical="center"/>
    </xf>
    <xf numFmtId="38" fontId="11" fillId="0" borderId="0" xfId="2" applyFont="1" applyFill="1" applyBorder="1" applyAlignment="1" applyProtection="1">
      <alignment vertical="center"/>
    </xf>
    <xf numFmtId="0" fontId="16" fillId="0" borderId="0" xfId="1" applyFont="1" applyAlignment="1">
      <alignment horizontal="right" vertical="center"/>
    </xf>
    <xf numFmtId="0" fontId="10" fillId="0" borderId="0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3" fontId="16" fillId="0" borderId="0" xfId="1" applyNumberFormat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distributed" vertical="center"/>
    </xf>
    <xf numFmtId="0" fontId="16" fillId="0" borderId="0" xfId="1" applyFont="1" applyBorder="1" applyAlignment="1">
      <alignment horizontal="right" vertical="center"/>
    </xf>
    <xf numFmtId="38" fontId="16" fillId="0" borderId="0" xfId="2" applyFont="1" applyFill="1" applyBorder="1" applyAlignment="1" applyProtection="1">
      <alignment horizontal="right" vertical="center"/>
    </xf>
    <xf numFmtId="38" fontId="10" fillId="2" borderId="3" xfId="2" applyFont="1" applyFill="1" applyBorder="1" applyAlignment="1">
      <alignment vertical="center"/>
    </xf>
    <xf numFmtId="38" fontId="11" fillId="2" borderId="2" xfId="2" applyFont="1" applyFill="1" applyBorder="1" applyAlignment="1">
      <alignment horizontal="center" vertical="center"/>
    </xf>
    <xf numFmtId="0" fontId="0" fillId="0" borderId="0" xfId="3" applyFont="1">
      <alignment vertical="center"/>
    </xf>
    <xf numFmtId="0" fontId="2" fillId="0" borderId="0" xfId="3" applyBorder="1">
      <alignment vertical="center"/>
    </xf>
    <xf numFmtId="0" fontId="19" fillId="0" borderId="0" xfId="0" applyFont="1">
      <alignment vertical="center"/>
    </xf>
    <xf numFmtId="0" fontId="20" fillId="0" borderId="0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67" xfId="0" applyBorder="1">
      <alignment vertical="center"/>
    </xf>
    <xf numFmtId="0" fontId="0" fillId="0" borderId="67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21" fillId="0" borderId="0" xfId="3" applyFont="1">
      <alignment vertical="center"/>
    </xf>
    <xf numFmtId="0" fontId="15" fillId="0" borderId="30" xfId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Alignment="1">
      <alignment vertical="center"/>
    </xf>
    <xf numFmtId="178" fontId="6" fillId="0" borderId="0" xfId="1" applyNumberFormat="1" applyFont="1" applyProtection="1">
      <alignment vertical="center"/>
    </xf>
    <xf numFmtId="178" fontId="2" fillId="0" borderId="0" xfId="1" applyNumberFormat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12" fillId="0" borderId="26" xfId="1" applyFont="1" applyFill="1" applyBorder="1" applyAlignment="1" applyProtection="1">
      <alignment horizontal="left" vertical="center" wrapText="1" shrinkToFit="1"/>
      <protection locked="0"/>
    </xf>
    <xf numFmtId="0" fontId="12" fillId="0" borderId="69" xfId="1" applyFont="1" applyFill="1" applyBorder="1" applyAlignment="1" applyProtection="1">
      <alignment horizontal="left" vertical="center" wrapText="1" shrinkToFit="1"/>
      <protection locked="0"/>
    </xf>
    <xf numFmtId="0" fontId="10" fillId="0" borderId="0" xfId="1" applyFont="1" applyBorder="1" applyAlignment="1">
      <alignment vertical="center" textRotation="255"/>
    </xf>
    <xf numFmtId="0" fontId="10" fillId="0" borderId="6" xfId="1" applyFont="1" applyBorder="1" applyAlignment="1">
      <alignment vertical="center" textRotation="255"/>
    </xf>
    <xf numFmtId="0" fontId="15" fillId="0" borderId="6" xfId="1" applyFont="1" applyFill="1" applyBorder="1" applyAlignment="1" applyProtection="1">
      <alignment vertical="center" shrinkToFit="1"/>
      <protection locked="0"/>
    </xf>
    <xf numFmtId="0" fontId="12" fillId="0" borderId="6" xfId="1" applyFont="1" applyFill="1" applyBorder="1" applyAlignment="1" applyProtection="1">
      <alignment horizontal="left" vertical="center" wrapText="1" shrinkToFit="1"/>
      <protection locked="0"/>
    </xf>
    <xf numFmtId="0" fontId="0" fillId="0" borderId="0" xfId="3" applyFont="1" applyBorder="1">
      <alignment vertical="center"/>
    </xf>
    <xf numFmtId="0" fontId="0" fillId="0" borderId="38" xfId="3" applyFont="1" applyBorder="1">
      <alignment vertical="center"/>
    </xf>
    <xf numFmtId="0" fontId="10" fillId="0" borderId="0" xfId="1" applyFont="1">
      <alignment vertical="center"/>
    </xf>
    <xf numFmtId="0" fontId="25" fillId="0" borderId="0" xfId="1" applyFont="1" applyFill="1" applyBorder="1" applyAlignment="1">
      <alignment vertical="center"/>
    </xf>
    <xf numFmtId="0" fontId="26" fillId="0" borderId="21" xfId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16" fillId="0" borderId="0" xfId="1" applyFont="1">
      <alignment vertical="center"/>
    </xf>
    <xf numFmtId="0" fontId="10" fillId="0" borderId="0" xfId="1" applyFont="1" applyFill="1">
      <alignment vertical="center"/>
    </xf>
    <xf numFmtId="38" fontId="11" fillId="2" borderId="2" xfId="2" applyFont="1" applyFill="1" applyBorder="1" applyAlignment="1">
      <alignment horizontal="center" vertical="center" shrinkToFit="1"/>
    </xf>
    <xf numFmtId="38" fontId="11" fillId="2" borderId="3" xfId="2" applyFont="1" applyFill="1" applyBorder="1" applyAlignment="1">
      <alignment vertical="center" shrinkToFit="1"/>
    </xf>
    <xf numFmtId="38" fontId="25" fillId="0" borderId="1" xfId="2" applyFont="1" applyFill="1" applyBorder="1" applyAlignment="1" applyProtection="1">
      <alignment horizontal="right" vertical="center"/>
    </xf>
    <xf numFmtId="0" fontId="14" fillId="0" borderId="0" xfId="1" applyFont="1" applyFill="1" applyBorder="1" applyAlignment="1">
      <alignment vertical="center"/>
    </xf>
    <xf numFmtId="38" fontId="11" fillId="0" borderId="8" xfId="2" applyFont="1" applyBorder="1" applyAlignment="1">
      <alignment horizontal="center" vertical="center" wrapText="1"/>
    </xf>
    <xf numFmtId="38" fontId="27" fillId="0" borderId="1" xfId="2" applyFont="1" applyFill="1" applyBorder="1" applyAlignment="1">
      <alignment horizontal="right" vertical="center"/>
    </xf>
    <xf numFmtId="0" fontId="16" fillId="0" borderId="0" xfId="1" applyFont="1" applyBorder="1" applyAlignment="1">
      <alignment horizontal="center" vertical="center" wrapText="1"/>
    </xf>
    <xf numFmtId="38" fontId="11" fillId="0" borderId="11" xfId="2" applyFont="1" applyBorder="1" applyAlignment="1">
      <alignment horizontal="center" vertical="center" wrapText="1"/>
    </xf>
    <xf numFmtId="38" fontId="27" fillId="0" borderId="1" xfId="2" applyFont="1" applyBorder="1" applyAlignment="1">
      <alignment horizontal="right" vertical="center"/>
    </xf>
    <xf numFmtId="38" fontId="11" fillId="0" borderId="1" xfId="2" applyFont="1" applyFill="1" applyBorder="1" applyAlignment="1">
      <alignment horizontal="left" vertical="center" indent="1"/>
    </xf>
    <xf numFmtId="38" fontId="25" fillId="0" borderId="1" xfId="2" applyFont="1" applyFill="1" applyBorder="1" applyAlignment="1">
      <alignment horizontal="right" vertical="center"/>
    </xf>
    <xf numFmtId="38" fontId="25" fillId="0" borderId="5" xfId="2" applyFont="1" applyFill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38" fontId="27" fillId="2" borderId="1" xfId="2" applyFont="1" applyFill="1" applyBorder="1" applyAlignment="1">
      <alignment horizontal="right" vertical="center"/>
    </xf>
    <xf numFmtId="178" fontId="10" fillId="0" borderId="1" xfId="1" applyNumberFormat="1" applyFont="1" applyFill="1" applyBorder="1" applyAlignment="1" applyProtection="1">
      <alignment vertical="center"/>
    </xf>
    <xf numFmtId="38" fontId="28" fillId="0" borderId="14" xfId="2" applyFont="1" applyFill="1" applyBorder="1" applyAlignment="1">
      <alignment vertical="center"/>
    </xf>
    <xf numFmtId="38" fontId="27" fillId="2" borderId="1" xfId="2" applyFont="1" applyFill="1" applyBorder="1" applyAlignment="1" applyProtection="1">
      <alignment horizontal="right" vertical="center"/>
    </xf>
    <xf numFmtId="179" fontId="10" fillId="0" borderId="1" xfId="1" applyNumberFormat="1" applyFont="1" applyFill="1" applyBorder="1" applyAlignment="1" applyProtection="1">
      <alignment vertical="center"/>
    </xf>
    <xf numFmtId="0" fontId="27" fillId="0" borderId="0" xfId="1" applyFont="1" applyFill="1" applyBorder="1" applyAlignment="1">
      <alignment vertical="center"/>
    </xf>
    <xf numFmtId="0" fontId="27" fillId="0" borderId="0" xfId="1" applyFont="1" applyAlignment="1">
      <alignment horizontal="center" vertical="center"/>
    </xf>
    <xf numFmtId="0" fontId="15" fillId="0" borderId="21" xfId="1" applyFont="1" applyBorder="1" applyAlignment="1">
      <alignment vertical="center"/>
    </xf>
    <xf numFmtId="0" fontId="15" fillId="0" borderId="6" xfId="1" applyFont="1" applyFill="1" applyBorder="1" applyAlignment="1" applyProtection="1">
      <alignment horizontal="distributed" vertical="center" shrinkToFit="1"/>
      <protection locked="0"/>
    </xf>
    <xf numFmtId="38" fontId="28" fillId="0" borderId="1" xfId="2" applyFont="1" applyFill="1" applyBorder="1" applyAlignment="1">
      <alignment vertical="center"/>
    </xf>
    <xf numFmtId="0" fontId="15" fillId="0" borderId="26" xfId="1" applyFont="1" applyFill="1" applyBorder="1" applyAlignment="1" applyProtection="1">
      <alignment horizontal="distributed" vertical="center" shrinkToFit="1"/>
      <protection locked="0"/>
    </xf>
    <xf numFmtId="0" fontId="10" fillId="0" borderId="6" xfId="1" applyFont="1" applyBorder="1" applyAlignment="1">
      <alignment vertical="center"/>
    </xf>
    <xf numFmtId="0" fontId="10" fillId="0" borderId="0" xfId="1" applyFont="1" applyFill="1" applyAlignment="1">
      <alignment vertical="center"/>
    </xf>
    <xf numFmtId="0" fontId="15" fillId="0" borderId="21" xfId="1" applyFont="1" applyFill="1" applyBorder="1" applyAlignment="1" applyProtection="1">
      <alignment horizontal="distributed" vertical="center" shrinkToFit="1"/>
      <protection locked="0"/>
    </xf>
    <xf numFmtId="178" fontId="15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3" applyFont="1">
      <alignment vertical="center"/>
    </xf>
    <xf numFmtId="0" fontId="15" fillId="0" borderId="0" xfId="4" applyFont="1">
      <alignment vertical="center"/>
    </xf>
    <xf numFmtId="0" fontId="10" fillId="0" borderId="0" xfId="3" applyFont="1" applyAlignment="1">
      <alignment horizontal="right" vertical="center"/>
    </xf>
    <xf numFmtId="0" fontId="10" fillId="0" borderId="0" xfId="3" applyFont="1" applyBorder="1">
      <alignment vertical="center"/>
    </xf>
    <xf numFmtId="0" fontId="29" fillId="0" borderId="33" xfId="3" applyFont="1" applyBorder="1" applyAlignment="1">
      <alignment vertical="center"/>
    </xf>
    <xf numFmtId="0" fontId="10" fillId="0" borderId="3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10" fillId="0" borderId="42" xfId="3" applyFont="1" applyBorder="1" applyAlignment="1">
      <alignment horizontal="center" vertical="center"/>
    </xf>
    <xf numFmtId="38" fontId="11" fillId="0" borderId="42" xfId="5" applyFont="1" applyBorder="1" applyAlignment="1">
      <alignment vertical="center"/>
    </xf>
    <xf numFmtId="38" fontId="11" fillId="0" borderId="46" xfId="5" applyFont="1" applyBorder="1" applyAlignment="1">
      <alignment vertical="center"/>
    </xf>
    <xf numFmtId="38" fontId="11" fillId="0" borderId="50" xfId="5" applyFont="1" applyBorder="1" applyAlignment="1">
      <alignment vertical="center"/>
    </xf>
    <xf numFmtId="38" fontId="11" fillId="0" borderId="49" xfId="5" applyFont="1" applyBorder="1" applyAlignment="1">
      <alignment vertical="center"/>
    </xf>
    <xf numFmtId="38" fontId="11" fillId="0" borderId="51" xfId="5" applyFont="1" applyBorder="1" applyAlignment="1">
      <alignment vertical="center"/>
    </xf>
    <xf numFmtId="38" fontId="10" fillId="0" borderId="39" xfId="5" applyFont="1" applyBorder="1" applyAlignment="1">
      <alignment horizontal="center" vertical="center"/>
    </xf>
    <xf numFmtId="38" fontId="11" fillId="0" borderId="39" xfId="5" applyFont="1" applyBorder="1" applyAlignment="1">
      <alignment vertical="center"/>
    </xf>
    <xf numFmtId="38" fontId="11" fillId="0" borderId="52" xfId="5" applyFont="1" applyBorder="1" applyAlignment="1">
      <alignment vertical="center"/>
    </xf>
    <xf numFmtId="38" fontId="10" fillId="0" borderId="47" xfId="5" applyFont="1" applyBorder="1" applyAlignment="1">
      <alignment vertical="center"/>
    </xf>
    <xf numFmtId="38" fontId="11" fillId="5" borderId="47" xfId="5" applyFont="1" applyFill="1" applyBorder="1" applyAlignment="1">
      <alignment vertical="center"/>
    </xf>
    <xf numFmtId="38" fontId="11" fillId="0" borderId="37" xfId="5" applyFont="1" applyBorder="1" applyAlignment="1">
      <alignment vertical="center"/>
    </xf>
    <xf numFmtId="0" fontId="10" fillId="0" borderId="0" xfId="3" applyFont="1">
      <alignment vertical="center"/>
    </xf>
    <xf numFmtId="0" fontId="11" fillId="5" borderId="48" xfId="3" applyFont="1" applyFill="1" applyBorder="1">
      <alignment vertical="center"/>
    </xf>
    <xf numFmtId="38" fontId="11" fillId="0" borderId="21" xfId="5" applyFont="1" applyBorder="1" applyAlignment="1">
      <alignment vertical="center"/>
    </xf>
    <xf numFmtId="38" fontId="11" fillId="0" borderId="51" xfId="5" applyFont="1" applyBorder="1" applyAlignment="1">
      <alignment vertical="center" wrapText="1"/>
    </xf>
    <xf numFmtId="38" fontId="11" fillId="5" borderId="51" xfId="5" applyFont="1" applyFill="1" applyBorder="1" applyAlignment="1">
      <alignment vertical="center"/>
    </xf>
    <xf numFmtId="38" fontId="11" fillId="0" borderId="7" xfId="5" applyFont="1" applyBorder="1" applyAlignment="1">
      <alignment vertical="center"/>
    </xf>
    <xf numFmtId="38" fontId="11" fillId="0" borderId="0" xfId="5" applyFont="1" applyBorder="1" applyAlignment="1">
      <alignment vertical="center"/>
    </xf>
    <xf numFmtId="38" fontId="11" fillId="0" borderId="56" xfId="5" applyFont="1" applyBorder="1" applyAlignment="1">
      <alignment vertical="center" wrapText="1"/>
    </xf>
    <xf numFmtId="38" fontId="11" fillId="0" borderId="56" xfId="5" applyFont="1" applyFill="1" applyBorder="1" applyAlignment="1">
      <alignment vertical="center"/>
    </xf>
    <xf numFmtId="0" fontId="10" fillId="0" borderId="36" xfId="3" applyFont="1" applyBorder="1">
      <alignment vertical="center"/>
    </xf>
    <xf numFmtId="38" fontId="11" fillId="0" borderId="36" xfId="5" applyFont="1" applyBorder="1" applyAlignment="1">
      <alignment vertical="center"/>
    </xf>
    <xf numFmtId="38" fontId="11" fillId="0" borderId="39" xfId="5" applyFont="1" applyBorder="1" applyAlignment="1">
      <alignment horizontal="center" vertical="center"/>
    </xf>
    <xf numFmtId="38" fontId="11" fillId="0" borderId="37" xfId="5" applyFont="1" applyBorder="1" applyAlignment="1">
      <alignment horizontal="center" vertical="center"/>
    </xf>
    <xf numFmtId="38" fontId="11" fillId="0" borderId="45" xfId="5" applyFont="1" applyBorder="1" applyAlignment="1">
      <alignment vertical="center"/>
    </xf>
    <xf numFmtId="38" fontId="10" fillId="0" borderId="37" xfId="5" applyFont="1" applyFill="1" applyBorder="1" applyAlignment="1">
      <alignment horizontal="center" vertical="center"/>
    </xf>
    <xf numFmtId="38" fontId="10" fillId="0" borderId="49" xfId="5" applyFont="1" applyBorder="1" applyAlignment="1">
      <alignment vertical="center"/>
    </xf>
    <xf numFmtId="38" fontId="11" fillId="5" borderId="50" xfId="5" applyFont="1" applyFill="1" applyBorder="1" applyAlignment="1">
      <alignment vertical="center"/>
    </xf>
    <xf numFmtId="38" fontId="11" fillId="0" borderId="6" xfId="5" applyFont="1" applyBorder="1" applyAlignment="1">
      <alignment vertical="center"/>
    </xf>
    <xf numFmtId="38" fontId="11" fillId="0" borderId="53" xfId="5" applyFont="1" applyFill="1" applyBorder="1" applyAlignment="1">
      <alignment vertical="center"/>
    </xf>
    <xf numFmtId="38" fontId="11" fillId="0" borderId="48" xfId="5" applyFont="1" applyBorder="1" applyAlignment="1">
      <alignment vertical="center"/>
    </xf>
    <xf numFmtId="0" fontId="10" fillId="0" borderId="57" xfId="3" applyFont="1" applyBorder="1">
      <alignment vertical="center"/>
    </xf>
    <xf numFmtId="38" fontId="11" fillId="0" borderId="60" xfId="5" applyFont="1" applyBorder="1" applyAlignment="1">
      <alignment vertical="center"/>
    </xf>
    <xf numFmtId="38" fontId="11" fillId="0" borderId="33" xfId="5" applyFont="1" applyFill="1" applyBorder="1" applyAlignment="1">
      <alignment vertical="center"/>
    </xf>
    <xf numFmtId="38" fontId="11" fillId="0" borderId="43" xfId="5" applyFont="1" applyBorder="1" applyAlignment="1">
      <alignment vertical="center"/>
    </xf>
    <xf numFmtId="0" fontId="10" fillId="0" borderId="66" xfId="3" applyFont="1" applyBorder="1" applyAlignment="1">
      <alignment vertical="center" textRotation="255"/>
    </xf>
    <xf numFmtId="38" fontId="10" fillId="0" borderId="66" xfId="5" applyFont="1" applyBorder="1" applyAlignment="1">
      <alignment horizontal="center" vertical="center"/>
    </xf>
    <xf numFmtId="38" fontId="11" fillId="0" borderId="0" xfId="5" applyFont="1" applyAlignment="1">
      <alignment vertical="center"/>
    </xf>
    <xf numFmtId="38" fontId="11" fillId="0" borderId="0" xfId="5" applyFont="1" applyBorder="1" applyAlignment="1">
      <alignment vertical="center" textRotation="255"/>
    </xf>
    <xf numFmtId="38" fontId="10" fillId="0" borderId="0" xfId="5" applyFont="1" applyAlignment="1">
      <alignment vertical="center"/>
    </xf>
    <xf numFmtId="0" fontId="10" fillId="0" borderId="0" xfId="3" applyFont="1" applyBorder="1" applyAlignment="1">
      <alignment vertical="center" textRotation="255"/>
    </xf>
    <xf numFmtId="38" fontId="30" fillId="0" borderId="0" xfId="5" applyFont="1" applyAlignment="1">
      <alignment vertical="center"/>
    </xf>
    <xf numFmtId="38" fontId="30" fillId="0" borderId="0" xfId="5" applyFont="1" applyAlignment="1">
      <alignment horizontal="left" vertical="center"/>
    </xf>
    <xf numFmtId="0" fontId="30" fillId="0" borderId="0" xfId="3" applyFont="1" applyAlignment="1">
      <alignment vertical="center"/>
    </xf>
    <xf numFmtId="38" fontId="11" fillId="0" borderId="70" xfId="5" applyFont="1" applyBorder="1" applyAlignment="1">
      <alignment vertical="center"/>
    </xf>
    <xf numFmtId="38" fontId="11" fillId="0" borderId="71" xfId="5" applyFont="1" applyBorder="1" applyAlignment="1">
      <alignment vertical="center"/>
    </xf>
    <xf numFmtId="38" fontId="11" fillId="0" borderId="73" xfId="5" applyFont="1" applyFill="1" applyBorder="1" applyAlignment="1">
      <alignment vertical="center"/>
    </xf>
    <xf numFmtId="38" fontId="25" fillId="5" borderId="14" xfId="2" applyFont="1" applyFill="1" applyBorder="1" applyAlignment="1" applyProtection="1">
      <alignment horizontal="right" vertical="center"/>
      <protection locked="0"/>
    </xf>
    <xf numFmtId="38" fontId="11" fillId="5" borderId="49" xfId="5" applyFont="1" applyFill="1" applyBorder="1" applyAlignment="1">
      <alignment vertical="center"/>
    </xf>
    <xf numFmtId="38" fontId="11" fillId="5" borderId="46" xfId="5" applyFont="1" applyFill="1" applyBorder="1" applyAlignment="1">
      <alignment vertical="center"/>
    </xf>
    <xf numFmtId="38" fontId="11" fillId="5" borderId="42" xfId="5" applyFont="1" applyFill="1" applyBorder="1" applyAlignment="1">
      <alignment vertical="center"/>
    </xf>
    <xf numFmtId="38" fontId="11" fillId="5" borderId="60" xfId="5" applyFont="1" applyFill="1" applyBorder="1" applyAlignment="1">
      <alignment vertical="center"/>
    </xf>
    <xf numFmtId="38" fontId="11" fillId="5" borderId="55" xfId="5" applyFont="1" applyFill="1" applyBorder="1" applyAlignment="1">
      <alignment vertical="center"/>
    </xf>
    <xf numFmtId="38" fontId="11" fillId="5" borderId="52" xfId="5" applyFont="1" applyFill="1" applyBorder="1" applyAlignment="1">
      <alignment vertical="center"/>
    </xf>
    <xf numFmtId="38" fontId="11" fillId="5" borderId="53" xfId="5" applyFont="1" applyFill="1" applyBorder="1" applyAlignment="1">
      <alignment vertical="center"/>
    </xf>
    <xf numFmtId="38" fontId="11" fillId="5" borderId="45" xfId="5" applyFont="1" applyFill="1" applyBorder="1" applyAlignment="1">
      <alignment vertical="center"/>
    </xf>
    <xf numFmtId="38" fontId="11" fillId="5" borderId="54" xfId="5" applyFont="1" applyFill="1" applyBorder="1" applyAlignment="1">
      <alignment vertical="center"/>
    </xf>
    <xf numFmtId="0" fontId="10" fillId="5" borderId="60" xfId="3" applyFont="1" applyFill="1" applyBorder="1">
      <alignment vertical="center"/>
    </xf>
    <xf numFmtId="0" fontId="10" fillId="5" borderId="1" xfId="1" applyFont="1" applyFill="1" applyBorder="1" applyAlignment="1" applyProtection="1">
      <alignment vertical="center"/>
      <protection locked="0"/>
    </xf>
    <xf numFmtId="0" fontId="27" fillId="5" borderId="1" xfId="1" applyFont="1" applyFill="1" applyBorder="1" applyAlignment="1" applyProtection="1">
      <alignment vertical="center"/>
      <protection locked="0"/>
    </xf>
    <xf numFmtId="176" fontId="15" fillId="5" borderId="23" xfId="1" applyNumberFormat="1" applyFont="1" applyFill="1" applyBorder="1" applyAlignment="1" applyProtection="1">
      <alignment vertical="center" shrinkToFit="1"/>
      <protection locked="0"/>
    </xf>
    <xf numFmtId="176" fontId="15" fillId="5" borderId="25" xfId="1" applyNumberFormat="1" applyFont="1" applyFill="1" applyBorder="1" applyAlignment="1" applyProtection="1">
      <alignment vertical="center" shrinkToFit="1"/>
      <protection locked="0"/>
    </xf>
    <xf numFmtId="0" fontId="15" fillId="5" borderId="0" xfId="1" applyNumberFormat="1" applyFont="1" applyFill="1" applyBorder="1" applyAlignment="1" applyProtection="1">
      <alignment horizontal="left" vertical="center" shrinkToFit="1"/>
      <protection locked="0"/>
    </xf>
    <xf numFmtId="0" fontId="15" fillId="5" borderId="26" xfId="1" applyNumberFormat="1" applyFont="1" applyFill="1" applyBorder="1" applyAlignment="1" applyProtection="1">
      <alignment horizontal="left" vertical="center" shrinkToFit="1"/>
      <protection locked="0"/>
    </xf>
    <xf numFmtId="176" fontId="15" fillId="5" borderId="6" xfId="1" applyNumberFormat="1" applyFont="1" applyFill="1" applyBorder="1" applyAlignment="1" applyProtection="1">
      <alignment vertical="center" shrinkToFit="1"/>
      <protection locked="0"/>
    </xf>
    <xf numFmtId="0" fontId="15" fillId="5" borderId="15" xfId="1" applyNumberFormat="1" applyFont="1" applyFill="1" applyBorder="1" applyAlignment="1" applyProtection="1">
      <alignment horizontal="left" vertical="center" shrinkToFit="1"/>
      <protection locked="0"/>
    </xf>
    <xf numFmtId="176" fontId="15" fillId="5" borderId="26" xfId="1" applyNumberFormat="1" applyFont="1" applyFill="1" applyBorder="1" applyAlignment="1" applyProtection="1">
      <alignment vertical="center" shrinkToFit="1"/>
      <protection locked="0"/>
    </xf>
    <xf numFmtId="0" fontId="15" fillId="5" borderId="27" xfId="1" applyNumberFormat="1" applyFont="1" applyFill="1" applyBorder="1" applyAlignment="1" applyProtection="1">
      <alignment horizontal="left" vertical="center" shrinkToFit="1"/>
      <protection locked="0"/>
    </xf>
    <xf numFmtId="176" fontId="15" fillId="5" borderId="21" xfId="1" applyNumberFormat="1" applyFont="1" applyFill="1" applyBorder="1" applyAlignment="1" applyProtection="1">
      <alignment vertical="center" shrinkToFit="1"/>
      <protection locked="0"/>
    </xf>
    <xf numFmtId="0" fontId="15" fillId="5" borderId="28" xfId="1" applyNumberFormat="1" applyFont="1" applyFill="1" applyBorder="1" applyAlignment="1" applyProtection="1">
      <alignment horizontal="left" vertical="center" shrinkToFit="1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10" fillId="0" borderId="2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5" fillId="5" borderId="21" xfId="1" applyFont="1" applyFill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 wrapText="1"/>
    </xf>
    <xf numFmtId="0" fontId="14" fillId="0" borderId="5" xfId="1" applyFont="1" applyBorder="1" applyAlignment="1">
      <alignment horizontal="center" vertical="center" textRotation="255"/>
    </xf>
    <xf numFmtId="0" fontId="14" fillId="0" borderId="14" xfId="1" applyFont="1" applyBorder="1" applyAlignment="1">
      <alignment horizontal="center" vertical="center" textRotation="255"/>
    </xf>
    <xf numFmtId="38" fontId="11" fillId="2" borderId="16" xfId="2" applyFont="1" applyFill="1" applyBorder="1" applyAlignment="1">
      <alignment horizontal="center" vertical="center"/>
    </xf>
    <xf numFmtId="38" fontId="11" fillId="2" borderId="18" xfId="2" applyFont="1" applyFill="1" applyBorder="1" applyAlignment="1">
      <alignment horizontal="center" vertical="center"/>
    </xf>
    <xf numFmtId="38" fontId="10" fillId="2" borderId="15" xfId="2" applyFont="1" applyFill="1" applyBorder="1" applyAlignment="1">
      <alignment horizontal="left" vertical="center"/>
    </xf>
    <xf numFmtId="38" fontId="10" fillId="2" borderId="28" xfId="2" applyFont="1" applyFill="1" applyBorder="1" applyAlignment="1">
      <alignment horizontal="left" vertical="center"/>
    </xf>
    <xf numFmtId="38" fontId="25" fillId="5" borderId="5" xfId="2" applyFont="1" applyFill="1" applyBorder="1" applyAlignment="1" applyProtection="1">
      <alignment horizontal="right" vertical="center"/>
      <protection locked="0"/>
    </xf>
    <xf numFmtId="38" fontId="25" fillId="5" borderId="14" xfId="2" applyFont="1" applyFill="1" applyBorder="1" applyAlignment="1" applyProtection="1">
      <alignment horizontal="right" vertical="center"/>
      <protection locked="0"/>
    </xf>
    <xf numFmtId="38" fontId="28" fillId="0" borderId="5" xfId="2" applyFont="1" applyFill="1" applyBorder="1" applyAlignment="1">
      <alignment horizontal="right" vertical="center"/>
    </xf>
    <xf numFmtId="38" fontId="28" fillId="0" borderId="14" xfId="2" applyFont="1" applyFill="1" applyBorder="1" applyAlignment="1">
      <alignment horizontal="right" vertical="center"/>
    </xf>
    <xf numFmtId="0" fontId="15" fillId="0" borderId="16" xfId="1" applyFont="1" applyFill="1" applyBorder="1" applyAlignment="1" applyProtection="1">
      <alignment horizontal="center" vertical="center" shrinkToFit="1"/>
      <protection locked="0"/>
    </xf>
    <xf numFmtId="0" fontId="15" fillId="0" borderId="6" xfId="1" applyFont="1" applyFill="1" applyBorder="1" applyAlignment="1" applyProtection="1">
      <alignment horizontal="center" vertical="center" shrinkToFit="1"/>
      <protection locked="0"/>
    </xf>
    <xf numFmtId="0" fontId="15" fillId="0" borderId="15" xfId="1" applyFont="1" applyFill="1" applyBorder="1" applyAlignment="1" applyProtection="1">
      <alignment horizontal="center" vertical="center" shrinkToFit="1"/>
      <protection locked="0"/>
    </xf>
    <xf numFmtId="0" fontId="15" fillId="0" borderId="22" xfId="1" applyFont="1" applyFill="1" applyBorder="1" applyAlignment="1" applyProtection="1">
      <alignment horizontal="center" vertical="center" shrinkToFit="1"/>
      <protection locked="0"/>
    </xf>
    <xf numFmtId="0" fontId="15" fillId="0" borderId="0" xfId="1" applyFont="1" applyFill="1" applyBorder="1" applyAlignment="1" applyProtection="1">
      <alignment horizontal="center" vertical="center" shrinkToFit="1"/>
      <protection locked="0"/>
    </xf>
    <xf numFmtId="0" fontId="15" fillId="0" borderId="19" xfId="1" applyFont="1" applyFill="1" applyBorder="1" applyAlignment="1" applyProtection="1">
      <alignment horizontal="center" vertical="center" shrinkToFit="1"/>
      <protection locked="0"/>
    </xf>
    <xf numFmtId="0" fontId="15" fillId="0" borderId="18" xfId="1" applyFont="1" applyFill="1" applyBorder="1" applyAlignment="1" applyProtection="1">
      <alignment horizontal="center" vertical="center" shrinkToFit="1"/>
      <protection locked="0"/>
    </xf>
    <xf numFmtId="0" fontId="15" fillId="0" borderId="21" xfId="1" applyFont="1" applyFill="1" applyBorder="1" applyAlignment="1" applyProtection="1">
      <alignment horizontal="center" vertical="center" shrinkToFit="1"/>
      <protection locked="0"/>
    </xf>
    <xf numFmtId="0" fontId="15" fillId="0" borderId="28" xfId="1" applyFont="1" applyFill="1" applyBorder="1" applyAlignment="1" applyProtection="1">
      <alignment horizontal="center" vertical="center" shrinkToFit="1"/>
      <protection locked="0"/>
    </xf>
    <xf numFmtId="38" fontId="12" fillId="2" borderId="2" xfId="2" applyFont="1" applyFill="1" applyBorder="1" applyAlignment="1">
      <alignment horizontal="center" vertical="center" wrapText="1"/>
    </xf>
    <xf numFmtId="38" fontId="12" fillId="2" borderId="7" xfId="2" applyFont="1" applyFill="1" applyBorder="1" applyAlignment="1">
      <alignment horizontal="center" vertical="center" wrapText="1"/>
    </xf>
    <xf numFmtId="38" fontId="12" fillId="2" borderId="3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178" fontId="15" fillId="5" borderId="25" xfId="1" applyNumberFormat="1" applyFont="1" applyFill="1" applyBorder="1" applyAlignment="1" applyProtection="1">
      <alignment horizontal="center" vertical="center" shrinkToFit="1"/>
      <protection locked="0"/>
    </xf>
    <xf numFmtId="178" fontId="15" fillId="5" borderId="26" xfId="1" applyNumberFormat="1" applyFont="1" applyFill="1" applyBorder="1" applyAlignment="1" applyProtection="1">
      <alignment horizontal="center" vertical="center" shrinkToFit="1"/>
      <protection locked="0"/>
    </xf>
    <xf numFmtId="178" fontId="15" fillId="5" borderId="27" xfId="1" applyNumberFormat="1" applyFont="1" applyFill="1" applyBorder="1" applyAlignment="1" applyProtection="1">
      <alignment horizontal="center" vertical="center" shrinkToFit="1"/>
      <protection locked="0"/>
    </xf>
    <xf numFmtId="38" fontId="11" fillId="2" borderId="16" xfId="2" applyFont="1" applyFill="1" applyBorder="1" applyAlignment="1">
      <alignment horizontal="center" vertical="center" wrapText="1"/>
    </xf>
    <xf numFmtId="38" fontId="11" fillId="2" borderId="18" xfId="2" applyFont="1" applyFill="1" applyBorder="1" applyAlignment="1">
      <alignment horizontal="center" vertical="center" wrapText="1"/>
    </xf>
    <xf numFmtId="38" fontId="10" fillId="2" borderId="6" xfId="2" applyFont="1" applyFill="1" applyBorder="1" applyAlignment="1">
      <alignment horizontal="center" vertical="center" wrapText="1"/>
    </xf>
    <xf numFmtId="38" fontId="10" fillId="2" borderId="21" xfId="2" applyFont="1" applyFill="1" applyBorder="1" applyAlignment="1">
      <alignment horizontal="center" vertical="center" wrapText="1"/>
    </xf>
    <xf numFmtId="38" fontId="25" fillId="5" borderId="1" xfId="2" applyFont="1" applyFill="1" applyBorder="1" applyAlignment="1" applyProtection="1">
      <alignment horizontal="right" vertical="center"/>
      <protection locked="0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38" fontId="22" fillId="0" borderId="1" xfId="2" applyFont="1" applyFill="1" applyBorder="1" applyAlignment="1">
      <alignment horizontal="center" vertical="center" textRotation="255"/>
    </xf>
    <xf numFmtId="3" fontId="10" fillId="0" borderId="2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/>
    </xf>
    <xf numFmtId="38" fontId="11" fillId="0" borderId="0" xfId="2" applyFont="1" applyFill="1" applyBorder="1" applyAlignment="1" applyProtection="1">
      <alignment horizontal="left" vertical="top" wrapText="1"/>
    </xf>
    <xf numFmtId="0" fontId="10" fillId="0" borderId="1" xfId="1" applyFont="1" applyBorder="1" applyAlignment="1">
      <alignment horizontal="center" vertical="center" textRotation="255"/>
    </xf>
    <xf numFmtId="38" fontId="11" fillId="0" borderId="1" xfId="2" applyFont="1" applyBorder="1" applyAlignment="1">
      <alignment horizontal="left" vertical="center" wrapText="1"/>
    </xf>
    <xf numFmtId="38" fontId="11" fillId="0" borderId="5" xfId="2" applyFont="1" applyFill="1" applyBorder="1" applyAlignment="1">
      <alignment horizontal="left" vertical="center" wrapText="1"/>
    </xf>
    <xf numFmtId="38" fontId="11" fillId="0" borderId="14" xfId="2" applyFont="1" applyFill="1" applyBorder="1" applyAlignment="1">
      <alignment horizontal="left" vertical="center" wrapText="1"/>
    </xf>
    <xf numFmtId="178" fontId="15" fillId="5" borderId="29" xfId="1" applyNumberFormat="1" applyFont="1" applyFill="1" applyBorder="1" applyAlignment="1" applyProtection="1">
      <alignment horizontal="center" vertical="center" shrinkToFit="1"/>
      <protection locked="0"/>
    </xf>
    <xf numFmtId="178" fontId="15" fillId="5" borderId="30" xfId="1" applyNumberFormat="1" applyFont="1" applyFill="1" applyBorder="1" applyAlignment="1" applyProtection="1">
      <alignment horizontal="center" vertical="center" shrinkToFit="1"/>
      <protection locked="0"/>
    </xf>
    <xf numFmtId="178" fontId="15" fillId="5" borderId="31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1" applyFont="1" applyFill="1" applyBorder="1" applyAlignment="1" applyProtection="1">
      <alignment horizontal="center" vertical="center" wrapText="1" shrinkToFit="1"/>
      <protection locked="0"/>
    </xf>
    <xf numFmtId="38" fontId="11" fillId="2" borderId="15" xfId="2" applyFont="1" applyFill="1" applyBorder="1" applyAlignment="1">
      <alignment horizontal="left" vertical="center" wrapText="1"/>
    </xf>
    <xf numFmtId="38" fontId="11" fillId="2" borderId="28" xfId="2" applyFont="1" applyFill="1" applyBorder="1" applyAlignment="1">
      <alignment horizontal="left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178" fontId="15" fillId="5" borderId="68" xfId="1" applyNumberFormat="1" applyFont="1" applyFill="1" applyBorder="1" applyAlignment="1" applyProtection="1">
      <alignment horizontal="center" vertical="center" shrinkToFit="1"/>
      <protection locked="0"/>
    </xf>
    <xf numFmtId="178" fontId="15" fillId="5" borderId="21" xfId="1" applyNumberFormat="1" applyFont="1" applyFill="1" applyBorder="1" applyAlignment="1" applyProtection="1">
      <alignment horizontal="center" vertical="center" shrinkToFit="1"/>
      <protection locked="0"/>
    </xf>
    <xf numFmtId="178" fontId="15" fillId="5" borderId="28" xfId="1" applyNumberFormat="1" applyFont="1" applyFill="1" applyBorder="1" applyAlignment="1" applyProtection="1">
      <alignment horizontal="center" vertical="center" shrinkToFit="1"/>
      <protection locked="0"/>
    </xf>
    <xf numFmtId="38" fontId="28" fillId="0" borderId="1" xfId="2" applyFont="1" applyFill="1" applyBorder="1" applyAlignment="1">
      <alignment horizontal="right" vertical="center"/>
    </xf>
    <xf numFmtId="0" fontId="27" fillId="0" borderId="0" xfId="1" applyNumberFormat="1" applyFont="1" applyFill="1" applyAlignment="1" applyProtection="1">
      <alignment horizontal="left" vertical="center" shrinkToFit="1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38" fontId="11" fillId="0" borderId="1" xfId="2" applyFont="1" applyBorder="1" applyAlignment="1">
      <alignment vertical="center" wrapText="1"/>
    </xf>
    <xf numFmtId="38" fontId="11" fillId="0" borderId="5" xfId="2" applyFont="1" applyBorder="1" applyAlignment="1">
      <alignment horizontal="left" vertical="center" wrapText="1"/>
    </xf>
    <xf numFmtId="38" fontId="11" fillId="0" borderId="10" xfId="2" applyFont="1" applyBorder="1" applyAlignment="1">
      <alignment horizontal="left" vertical="center" wrapText="1"/>
    </xf>
    <xf numFmtId="38" fontId="11" fillId="0" borderId="14" xfId="2" applyFont="1" applyBorder="1" applyAlignment="1">
      <alignment horizontal="left" vertical="center" wrapText="1"/>
    </xf>
    <xf numFmtId="38" fontId="10" fillId="0" borderId="35" xfId="5" applyFont="1" applyBorder="1" applyAlignment="1">
      <alignment horizontal="center" vertical="center"/>
    </xf>
    <xf numFmtId="38" fontId="10" fillId="0" borderId="36" xfId="5" applyFont="1" applyFill="1" applyBorder="1" applyAlignment="1">
      <alignment horizontal="center" vertical="center"/>
    </xf>
    <xf numFmtId="38" fontId="10" fillId="0" borderId="37" xfId="5" applyFont="1" applyFill="1" applyBorder="1" applyAlignment="1">
      <alignment horizontal="center" vertical="center"/>
    </xf>
    <xf numFmtId="0" fontId="10" fillId="0" borderId="48" xfId="3" applyFont="1" applyBorder="1" applyAlignment="1">
      <alignment horizontal="left" vertical="center"/>
    </xf>
    <xf numFmtId="0" fontId="10" fillId="0" borderId="72" xfId="3" applyFont="1" applyBorder="1" applyAlignment="1">
      <alignment horizontal="left" vertical="center"/>
    </xf>
    <xf numFmtId="0" fontId="10" fillId="0" borderId="49" xfId="3" applyFont="1" applyBorder="1" applyAlignment="1">
      <alignment horizontal="left" vertical="center"/>
    </xf>
    <xf numFmtId="38" fontId="11" fillId="0" borderId="48" xfId="5" applyFont="1" applyFill="1" applyBorder="1" applyAlignment="1">
      <alignment horizontal="left" vertical="center"/>
    </xf>
    <xf numFmtId="38" fontId="11" fillId="0" borderId="49" xfId="5" applyFont="1" applyFill="1" applyBorder="1" applyAlignment="1">
      <alignment horizontal="left" vertical="center"/>
    </xf>
    <xf numFmtId="38" fontId="11" fillId="0" borderId="57" xfId="5" applyFont="1" applyFill="1" applyBorder="1" applyAlignment="1">
      <alignment horizontal="left" vertical="center"/>
    </xf>
    <xf numFmtId="38" fontId="11" fillId="0" borderId="46" xfId="5" applyFont="1" applyFill="1" applyBorder="1" applyAlignment="1">
      <alignment horizontal="left" vertical="center"/>
    </xf>
    <xf numFmtId="38" fontId="10" fillId="0" borderId="19" xfId="5" applyFont="1" applyFill="1" applyBorder="1" applyAlignment="1">
      <alignment horizontal="center" vertical="center"/>
    </xf>
    <xf numFmtId="38" fontId="10" fillId="0" borderId="58" xfId="5" applyFont="1" applyBorder="1" applyAlignment="1">
      <alignment vertical="center"/>
    </xf>
    <xf numFmtId="38" fontId="10" fillId="0" borderId="65" xfId="5" applyFont="1" applyFill="1" applyBorder="1" applyAlignment="1">
      <alignment horizontal="center" vertical="center"/>
    </xf>
    <xf numFmtId="38" fontId="10" fillId="0" borderId="41" xfId="5" applyFont="1" applyFill="1" applyBorder="1" applyAlignment="1">
      <alignment horizontal="center" vertical="center"/>
    </xf>
    <xf numFmtId="38" fontId="11" fillId="0" borderId="54" xfId="5" applyFont="1" applyBorder="1" applyAlignment="1">
      <alignment horizontal="center" vertical="center" textRotation="255"/>
    </xf>
    <xf numFmtId="38" fontId="11" fillId="0" borderId="43" xfId="5" applyFont="1" applyBorder="1" applyAlignment="1">
      <alignment horizontal="center" vertical="center" textRotation="255"/>
    </xf>
    <xf numFmtId="0" fontId="10" fillId="0" borderId="44" xfId="3" applyFont="1" applyBorder="1" applyAlignment="1">
      <alignment horizontal="left" vertical="center"/>
    </xf>
    <xf numFmtId="0" fontId="10" fillId="0" borderId="45" xfId="3" applyFont="1" applyBorder="1" applyAlignment="1">
      <alignment horizontal="left" vertical="center"/>
    </xf>
    <xf numFmtId="38" fontId="11" fillId="0" borderId="55" xfId="5" applyFont="1" applyBorder="1" applyAlignment="1">
      <alignment horizontal="center" vertical="center" textRotation="255"/>
    </xf>
    <xf numFmtId="38" fontId="11" fillId="0" borderId="47" xfId="5" applyFont="1" applyBorder="1" applyAlignment="1">
      <alignment horizontal="center" vertical="center" textRotation="255"/>
    </xf>
    <xf numFmtId="38" fontId="11" fillId="0" borderId="51" xfId="5" applyFont="1" applyBorder="1" applyAlignment="1">
      <alignment horizontal="center" vertical="center" textRotation="255"/>
    </xf>
    <xf numFmtId="38" fontId="11" fillId="0" borderId="53" xfId="5" applyFont="1" applyBorder="1" applyAlignment="1">
      <alignment horizontal="center" vertical="center" textRotation="255"/>
    </xf>
    <xf numFmtId="38" fontId="11" fillId="0" borderId="28" xfId="5" applyFont="1" applyBorder="1" applyAlignment="1">
      <alignment horizontal="left" vertical="center"/>
    </xf>
    <xf numFmtId="38" fontId="11" fillId="0" borderId="59" xfId="5" applyFont="1" applyBorder="1" applyAlignment="1">
      <alignment horizontal="left" vertical="center"/>
    </xf>
    <xf numFmtId="38" fontId="11" fillId="0" borderId="56" xfId="5" applyFont="1" applyBorder="1" applyAlignment="1">
      <alignment horizontal="center" vertical="center" textRotation="255"/>
    </xf>
    <xf numFmtId="38" fontId="11" fillId="0" borderId="3" xfId="5" applyFont="1" applyBorder="1" applyAlignment="1">
      <alignment horizontal="left" vertical="center"/>
    </xf>
    <xf numFmtId="38" fontId="11" fillId="0" borderId="61" xfId="5" applyFont="1" applyBorder="1" applyAlignment="1">
      <alignment horizontal="left" vertical="center"/>
    </xf>
    <xf numFmtId="38" fontId="11" fillId="0" borderId="62" xfId="5" applyFont="1" applyFill="1" applyBorder="1" applyAlignment="1">
      <alignment horizontal="left" vertical="center"/>
    </xf>
    <xf numFmtId="38" fontId="11" fillId="0" borderId="63" xfId="5" applyFont="1" applyFill="1" applyBorder="1" applyAlignment="1">
      <alignment horizontal="left" vertical="center"/>
    </xf>
    <xf numFmtId="38" fontId="11" fillId="0" borderId="64" xfId="5" applyFont="1" applyFill="1" applyBorder="1" applyAlignment="1">
      <alignment horizontal="left" vertical="center"/>
    </xf>
    <xf numFmtId="38" fontId="11" fillId="0" borderId="7" xfId="5" applyFont="1" applyBorder="1" applyAlignment="1">
      <alignment horizontal="center" vertical="center"/>
    </xf>
    <xf numFmtId="38" fontId="11" fillId="0" borderId="49" xfId="5" applyFont="1" applyBorder="1" applyAlignment="1">
      <alignment horizontal="center" vertical="center"/>
    </xf>
    <xf numFmtId="38" fontId="10" fillId="0" borderId="33" xfId="5" applyFont="1" applyFill="1" applyBorder="1" applyAlignment="1">
      <alignment horizontal="center" vertical="center"/>
    </xf>
    <xf numFmtId="38" fontId="10" fillId="0" borderId="52" xfId="5" applyFont="1" applyFill="1" applyBorder="1" applyAlignment="1">
      <alignment horizontal="center" vertical="center"/>
    </xf>
    <xf numFmtId="38" fontId="10" fillId="0" borderId="58" xfId="5" applyFont="1" applyBorder="1" applyAlignment="1">
      <alignment horizontal="center" vertical="center"/>
    </xf>
    <xf numFmtId="0" fontId="10" fillId="0" borderId="54" xfId="3" applyFont="1" applyBorder="1" applyAlignment="1">
      <alignment horizontal="center" vertical="center" textRotation="255"/>
    </xf>
    <xf numFmtId="0" fontId="10" fillId="0" borderId="43" xfId="3" applyFont="1" applyBorder="1" applyAlignment="1">
      <alignment horizontal="center" vertical="center" textRotation="255"/>
    </xf>
    <xf numFmtId="38" fontId="11" fillId="0" borderId="35" xfId="5" applyFont="1" applyBorder="1" applyAlignment="1">
      <alignment horizontal="center" vertical="center"/>
    </xf>
    <xf numFmtId="38" fontId="11" fillId="0" borderId="36" xfId="5" applyFont="1" applyBorder="1" applyAlignment="1">
      <alignment horizontal="center" vertical="center"/>
    </xf>
    <xf numFmtId="38" fontId="11" fillId="0" borderId="37" xfId="5" applyFont="1" applyBorder="1" applyAlignment="1">
      <alignment horizontal="center" vertical="center"/>
    </xf>
    <xf numFmtId="38" fontId="11" fillId="0" borderId="48" xfId="5" applyFont="1" applyBorder="1" applyAlignment="1">
      <alignment horizontal="left" vertical="center" shrinkToFit="1"/>
    </xf>
    <xf numFmtId="38" fontId="11" fillId="0" borderId="49" xfId="5" applyFont="1" applyBorder="1" applyAlignment="1">
      <alignment horizontal="left" vertical="center" shrinkToFit="1"/>
    </xf>
    <xf numFmtId="38" fontId="11" fillId="0" borderId="0" xfId="5" applyFont="1" applyBorder="1" applyAlignment="1">
      <alignment horizontal="center" vertical="center"/>
    </xf>
    <xf numFmtId="38" fontId="11" fillId="0" borderId="42" xfId="5" applyFont="1" applyBorder="1" applyAlignment="1">
      <alignment horizontal="center" vertical="center"/>
    </xf>
    <xf numFmtId="38" fontId="11" fillId="0" borderId="6" xfId="5" applyFont="1" applyFill="1" applyBorder="1" applyAlignment="1">
      <alignment horizontal="center" vertical="center"/>
    </xf>
    <xf numFmtId="38" fontId="11" fillId="0" borderId="50" xfId="5" applyFont="1" applyFill="1" applyBorder="1" applyAlignment="1">
      <alignment horizontal="center" vertical="center"/>
    </xf>
    <xf numFmtId="38" fontId="11" fillId="0" borderId="7" xfId="5" applyFont="1" applyBorder="1" applyAlignment="1">
      <alignment horizontal="center" vertical="center" shrinkToFit="1"/>
    </xf>
    <xf numFmtId="38" fontId="11" fillId="0" borderId="49" xfId="5" applyFont="1" applyBorder="1" applyAlignment="1">
      <alignment horizontal="center" vertical="center" shrinkToFit="1"/>
    </xf>
    <xf numFmtId="38" fontId="11" fillId="0" borderId="48" xfId="5" applyFont="1" applyBorder="1" applyAlignment="1">
      <alignment horizontal="center" vertical="center" shrinkToFit="1"/>
    </xf>
    <xf numFmtId="0" fontId="15" fillId="0" borderId="0" xfId="3" applyFont="1" applyAlignment="1">
      <alignment horizontal="left" vertical="center"/>
    </xf>
    <xf numFmtId="0" fontId="10" fillId="0" borderId="34" xfId="3" applyFont="1" applyBorder="1" applyAlignment="1">
      <alignment horizontal="center" vertical="center" textRotation="255"/>
    </xf>
    <xf numFmtId="0" fontId="10" fillId="0" borderId="38" xfId="3" applyFont="1" applyBorder="1" applyAlignment="1">
      <alignment horizontal="center" vertical="center" textRotation="255"/>
    </xf>
    <xf numFmtId="0" fontId="10" fillId="0" borderId="35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10" fillId="0" borderId="40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38" fontId="11" fillId="0" borderId="44" xfId="5" applyFont="1" applyBorder="1" applyAlignment="1">
      <alignment horizontal="left" vertical="center" shrinkToFit="1"/>
    </xf>
    <xf numFmtId="38" fontId="11" fillId="0" borderId="45" xfId="5" applyFont="1" applyBorder="1" applyAlignment="1">
      <alignment horizontal="left" vertical="center" shrinkToFit="1"/>
    </xf>
  </cellXfs>
  <cellStyles count="6">
    <cellStyle name="桁区切り 2" xfId="2" xr:uid="{8205E7AC-0096-4EB6-B84F-E98A6DC54945}"/>
    <cellStyle name="桁区切り 3" xfId="5" xr:uid="{9C699556-4E7C-45D3-ADDE-05B570CE107E}"/>
    <cellStyle name="標準" xfId="0" builtinId="0"/>
    <cellStyle name="標準 2" xfId="1" xr:uid="{ADD015E4-6BFF-48FE-B229-95F53046140B}"/>
    <cellStyle name="標準 2 2" xfId="3" xr:uid="{E7FE8884-8507-43B8-AF1C-DA7F86755725}"/>
    <cellStyle name="標準_算出シート（案）" xfId="4" xr:uid="{B14405E1-66C5-4260-B9D0-EF4EC971C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226220</xdr:colOff>
      <xdr:row>0</xdr:row>
      <xdr:rowOff>226219</xdr:rowOff>
    </xdr:from>
    <xdr:to>
      <xdr:col>21</xdr:col>
      <xdr:colOff>750094</xdr:colOff>
      <xdr:row>5</xdr:row>
      <xdr:rowOff>214312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E4224D-BB12-4027-BAA1-A6CD373020E1}"/>
            </a:ext>
          </a:extLst>
        </xdr:cNvPr>
        <xdr:cNvSpPr/>
      </xdr:nvSpPr>
      <xdr:spPr>
        <a:xfrm>
          <a:off x="18049876" y="226219"/>
          <a:ext cx="3643312" cy="167878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色付けされた部分のみ入力をお願いします。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プルダウンが設定されているところは、リストから選択してください。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C54D-E83F-4269-B5AF-F4A42AE3F19C}">
  <dimension ref="B1:L46"/>
  <sheetViews>
    <sheetView tabSelected="1" view="pageBreakPreview" zoomScale="85" zoomScaleNormal="85" zoomScaleSheetLayoutView="85" workbookViewId="0">
      <selection activeCell="F14" sqref="F14:L14"/>
    </sheetView>
  </sheetViews>
  <sheetFormatPr defaultRowHeight="18.75"/>
  <cols>
    <col min="1" max="1" width="5.5" customWidth="1"/>
    <col min="2" max="2" width="8.75" customWidth="1"/>
    <col min="3" max="3" width="22.25" customWidth="1"/>
    <col min="4" max="4" width="16.875" customWidth="1"/>
    <col min="5" max="5" width="4.375" customWidth="1"/>
    <col min="6" max="6" width="17.375" customWidth="1"/>
    <col min="7" max="7" width="16" customWidth="1"/>
    <col min="8" max="8" width="4.5" customWidth="1"/>
    <col min="9" max="9" width="10.125" customWidth="1"/>
    <col min="10" max="10" width="4.75" customWidth="1"/>
    <col min="11" max="11" width="12" customWidth="1"/>
    <col min="12" max="12" width="4.75" customWidth="1"/>
  </cols>
  <sheetData>
    <row r="1" spans="2:12">
      <c r="B1" t="s">
        <v>172</v>
      </c>
    </row>
    <row r="2" spans="2:12">
      <c r="B2" s="226" t="s">
        <v>121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2:12">
      <c r="B3" s="54" t="s">
        <v>122</v>
      </c>
    </row>
    <row r="4" spans="2:12">
      <c r="B4" t="s">
        <v>123</v>
      </c>
      <c r="L4" s="55" t="s">
        <v>124</v>
      </c>
    </row>
    <row r="5" spans="2:12">
      <c r="B5" s="227" t="s">
        <v>125</v>
      </c>
      <c r="C5" s="228"/>
      <c r="D5" s="209" t="s">
        <v>126</v>
      </c>
      <c r="E5" s="209"/>
      <c r="F5" s="209" t="s">
        <v>127</v>
      </c>
      <c r="G5" s="209"/>
      <c r="H5" s="209"/>
      <c r="I5" s="209"/>
      <c r="J5" s="209"/>
      <c r="K5" s="209"/>
      <c r="L5" s="209"/>
    </row>
    <row r="6" spans="2:12">
      <c r="B6" s="213" t="s">
        <v>128</v>
      </c>
      <c r="C6" s="214"/>
      <c r="D6" s="56"/>
      <c r="E6" s="57" t="s">
        <v>129</v>
      </c>
      <c r="F6" s="200"/>
      <c r="G6" s="200"/>
      <c r="H6" s="200"/>
      <c r="I6" s="200"/>
      <c r="J6" s="200"/>
      <c r="K6" s="200"/>
      <c r="L6" s="200"/>
    </row>
    <row r="7" spans="2:12">
      <c r="B7" s="213" t="s">
        <v>130</v>
      </c>
      <c r="C7" s="214"/>
      <c r="D7" s="56"/>
      <c r="E7" s="57" t="s">
        <v>129</v>
      </c>
      <c r="F7" s="206"/>
      <c r="G7" s="206"/>
      <c r="H7" s="206"/>
      <c r="I7" s="206"/>
      <c r="J7" s="206"/>
      <c r="K7" s="206"/>
      <c r="L7" s="206"/>
    </row>
    <row r="8" spans="2:12" ht="35.25" customHeight="1">
      <c r="B8" s="213" t="s">
        <v>131</v>
      </c>
      <c r="C8" s="214"/>
      <c r="D8" s="56"/>
      <c r="E8" s="57" t="s">
        <v>129</v>
      </c>
      <c r="F8" s="215" t="s">
        <v>197</v>
      </c>
      <c r="G8" s="215"/>
      <c r="H8" s="215"/>
      <c r="I8" s="215"/>
      <c r="J8" s="215"/>
      <c r="K8" s="215"/>
      <c r="L8" s="215"/>
    </row>
    <row r="9" spans="2:12">
      <c r="B9" s="213" t="s">
        <v>132</v>
      </c>
      <c r="C9" s="214"/>
      <c r="D9" s="56"/>
      <c r="E9" s="57" t="s">
        <v>133</v>
      </c>
      <c r="F9" s="206" t="s">
        <v>134</v>
      </c>
      <c r="G9" s="206"/>
      <c r="H9" s="206"/>
      <c r="I9" s="206"/>
      <c r="J9" s="206"/>
      <c r="K9" s="206"/>
      <c r="L9" s="206"/>
    </row>
    <row r="10" spans="2:12">
      <c r="B10" s="216" t="s">
        <v>135</v>
      </c>
      <c r="C10" s="58" t="s">
        <v>136</v>
      </c>
      <c r="D10" s="58"/>
      <c r="E10" s="57" t="s">
        <v>129</v>
      </c>
      <c r="F10" s="217" t="s">
        <v>137</v>
      </c>
      <c r="G10" s="218"/>
      <c r="H10" s="218"/>
      <c r="I10" s="218"/>
      <c r="J10" s="218"/>
      <c r="K10" s="218"/>
      <c r="L10" s="219"/>
    </row>
    <row r="11" spans="2:12">
      <c r="B11" s="216"/>
      <c r="C11" s="59" t="s">
        <v>138</v>
      </c>
      <c r="D11" s="59"/>
      <c r="E11" s="60" t="s">
        <v>133</v>
      </c>
      <c r="F11" s="220"/>
      <c r="G11" s="221"/>
      <c r="H11" s="221"/>
      <c r="I11" s="221"/>
      <c r="J11" s="221"/>
      <c r="K11" s="221"/>
      <c r="L11" s="222"/>
    </row>
    <row r="12" spans="2:12">
      <c r="B12" s="216"/>
      <c r="C12" s="59" t="s">
        <v>139</v>
      </c>
      <c r="D12" s="59"/>
      <c r="E12" s="57" t="s">
        <v>133</v>
      </c>
      <c r="F12" s="220"/>
      <c r="G12" s="221"/>
      <c r="H12" s="221"/>
      <c r="I12" s="221"/>
      <c r="J12" s="221"/>
      <c r="K12" s="221"/>
      <c r="L12" s="222"/>
    </row>
    <row r="13" spans="2:12">
      <c r="B13" s="216"/>
      <c r="C13" s="61" t="s">
        <v>140</v>
      </c>
      <c r="D13" s="61"/>
      <c r="E13" s="57" t="s">
        <v>129</v>
      </c>
      <c r="F13" s="223"/>
      <c r="G13" s="224"/>
      <c r="H13" s="224"/>
      <c r="I13" s="224"/>
      <c r="J13" s="224"/>
      <c r="K13" s="224"/>
      <c r="L13" s="225"/>
    </row>
    <row r="14" spans="2:12">
      <c r="B14" s="213" t="s">
        <v>141</v>
      </c>
      <c r="C14" s="214"/>
      <c r="D14" s="56"/>
      <c r="E14" s="57" t="s">
        <v>133</v>
      </c>
      <c r="F14" s="200"/>
      <c r="G14" s="200"/>
      <c r="H14" s="200"/>
      <c r="I14" s="200"/>
      <c r="J14" s="200"/>
      <c r="K14" s="200"/>
      <c r="L14" s="200"/>
    </row>
    <row r="15" spans="2:12">
      <c r="B15" s="210" t="s">
        <v>142</v>
      </c>
      <c r="C15" s="211"/>
      <c r="D15" s="62"/>
      <c r="E15" s="63" t="s">
        <v>133</v>
      </c>
      <c r="F15" s="199"/>
      <c r="G15" s="199"/>
      <c r="H15" s="199"/>
      <c r="I15" s="199"/>
      <c r="J15" s="199"/>
      <c r="K15" s="199"/>
      <c r="L15" s="199"/>
    </row>
    <row r="17" spans="2:12">
      <c r="B17" t="s">
        <v>143</v>
      </c>
    </row>
    <row r="18" spans="2:12">
      <c r="B18" s="209" t="s">
        <v>125</v>
      </c>
      <c r="C18" s="209"/>
      <c r="D18" s="209" t="s">
        <v>126</v>
      </c>
      <c r="E18" s="209"/>
      <c r="F18" s="209" t="s">
        <v>127</v>
      </c>
      <c r="G18" s="209"/>
      <c r="H18" s="209"/>
      <c r="I18" s="209"/>
      <c r="J18" s="209"/>
      <c r="K18" s="209"/>
      <c r="L18" s="209"/>
    </row>
    <row r="19" spans="2:12">
      <c r="B19" s="206" t="s">
        <v>144</v>
      </c>
      <c r="C19" s="206"/>
      <c r="D19" s="56"/>
      <c r="E19" s="57" t="s">
        <v>133</v>
      </c>
      <c r="F19" s="206" t="s">
        <v>145</v>
      </c>
      <c r="G19" s="206"/>
      <c r="H19" s="206"/>
      <c r="I19" s="206"/>
      <c r="J19" s="206"/>
      <c r="K19" s="206"/>
      <c r="L19" s="206"/>
    </row>
    <row r="20" spans="2:12">
      <c r="B20" s="206" t="s">
        <v>141</v>
      </c>
      <c r="C20" s="206"/>
      <c r="D20" s="56"/>
      <c r="E20" s="57" t="s">
        <v>133</v>
      </c>
      <c r="F20" s="206"/>
      <c r="G20" s="206"/>
      <c r="H20" s="206"/>
      <c r="I20" s="206"/>
      <c r="J20" s="206"/>
      <c r="K20" s="206"/>
      <c r="L20" s="206"/>
    </row>
    <row r="21" spans="2:12">
      <c r="B21" s="212" t="s">
        <v>146</v>
      </c>
      <c r="C21" s="212"/>
      <c r="D21" s="62"/>
      <c r="E21" s="63" t="s">
        <v>133</v>
      </c>
      <c r="F21" s="212"/>
      <c r="G21" s="212"/>
      <c r="H21" s="212"/>
      <c r="I21" s="212"/>
      <c r="J21" s="212"/>
      <c r="K21" s="212"/>
      <c r="L21" s="212"/>
    </row>
    <row r="22" spans="2:12">
      <c r="E22" s="64"/>
    </row>
    <row r="23" spans="2:12">
      <c r="B23" s="207" t="s">
        <v>147</v>
      </c>
      <c r="C23" s="207"/>
      <c r="D23" s="62">
        <f>D15+D21</f>
        <v>0</v>
      </c>
      <c r="E23" s="63" t="s">
        <v>133</v>
      </c>
    </row>
    <row r="25" spans="2:12">
      <c r="B25" s="54" t="s">
        <v>148</v>
      </c>
    </row>
    <row r="26" spans="2:12">
      <c r="B26" t="s">
        <v>149</v>
      </c>
    </row>
    <row r="27" spans="2:12">
      <c r="B27" s="209" t="s">
        <v>125</v>
      </c>
      <c r="C27" s="209"/>
      <c r="D27" s="209" t="s">
        <v>126</v>
      </c>
      <c r="E27" s="209"/>
      <c r="F27" s="209" t="s">
        <v>127</v>
      </c>
      <c r="G27" s="209"/>
      <c r="H27" s="209"/>
      <c r="I27" s="209"/>
      <c r="J27" s="209"/>
      <c r="K27" s="209"/>
      <c r="L27" s="209"/>
    </row>
    <row r="28" spans="2:12">
      <c r="B28" s="206" t="s">
        <v>150</v>
      </c>
      <c r="C28" s="206"/>
      <c r="D28" s="56"/>
      <c r="E28" s="57" t="s">
        <v>133</v>
      </c>
      <c r="F28" s="200"/>
      <c r="G28" s="200"/>
      <c r="H28" s="200"/>
      <c r="I28" s="200"/>
      <c r="J28" s="200"/>
      <c r="K28" s="200"/>
      <c r="L28" s="200"/>
    </row>
    <row r="29" spans="2:12" ht="53.25" customHeight="1">
      <c r="B29" s="206" t="s">
        <v>151</v>
      </c>
      <c r="C29" s="206"/>
      <c r="D29" s="56"/>
      <c r="E29" s="57" t="s">
        <v>129</v>
      </c>
      <c r="F29" s="208" t="s">
        <v>222</v>
      </c>
      <c r="G29" s="208"/>
      <c r="H29" s="208"/>
      <c r="I29" s="208"/>
      <c r="J29" s="208"/>
      <c r="K29" s="208"/>
      <c r="L29" s="208"/>
    </row>
    <row r="30" spans="2:12">
      <c r="B30" s="206" t="s">
        <v>152</v>
      </c>
      <c r="C30" s="206"/>
      <c r="D30" s="56"/>
      <c r="E30" s="57" t="s">
        <v>133</v>
      </c>
      <c r="F30" s="206" t="s">
        <v>153</v>
      </c>
      <c r="G30" s="206"/>
      <c r="H30" s="206"/>
      <c r="I30" s="206"/>
      <c r="J30" s="206"/>
      <c r="K30" s="206"/>
      <c r="L30" s="206"/>
    </row>
    <row r="31" spans="2:12">
      <c r="B31" s="206" t="s">
        <v>154</v>
      </c>
      <c r="C31" s="206"/>
      <c r="D31" s="56"/>
      <c r="E31" s="57" t="s">
        <v>133</v>
      </c>
      <c r="F31" s="200"/>
      <c r="G31" s="200"/>
      <c r="H31" s="200"/>
      <c r="I31" s="200"/>
      <c r="J31" s="200"/>
      <c r="K31" s="200"/>
      <c r="L31" s="200"/>
    </row>
    <row r="32" spans="2:12">
      <c r="B32" s="206" t="s">
        <v>141</v>
      </c>
      <c r="C32" s="206"/>
      <c r="D32" s="56"/>
      <c r="E32" s="57" t="s">
        <v>133</v>
      </c>
      <c r="F32" s="200"/>
      <c r="G32" s="200"/>
      <c r="H32" s="200"/>
      <c r="I32" s="200"/>
      <c r="J32" s="200"/>
      <c r="K32" s="200"/>
      <c r="L32" s="200"/>
    </row>
    <row r="33" spans="2:12">
      <c r="B33" s="207" t="s">
        <v>155</v>
      </c>
      <c r="C33" s="207"/>
      <c r="D33" s="62">
        <f>D23</f>
        <v>0</v>
      </c>
      <c r="E33" s="63" t="s">
        <v>133</v>
      </c>
      <c r="F33" s="199"/>
      <c r="G33" s="199"/>
      <c r="H33" s="199"/>
      <c r="I33" s="199"/>
      <c r="J33" s="199"/>
      <c r="K33" s="199"/>
      <c r="L33" s="199"/>
    </row>
    <row r="35" spans="2:12">
      <c r="B35" t="s">
        <v>156</v>
      </c>
    </row>
    <row r="36" spans="2:12">
      <c r="B36" s="199" t="s">
        <v>157</v>
      </c>
      <c r="C36" s="199"/>
      <c r="D36" s="199" t="s">
        <v>158</v>
      </c>
      <c r="E36" s="199"/>
      <c r="F36" s="65" t="s">
        <v>159</v>
      </c>
      <c r="G36" s="199" t="s">
        <v>160</v>
      </c>
      <c r="H36" s="199"/>
    </row>
    <row r="37" spans="2:12">
      <c r="B37" s="200"/>
      <c r="C37" s="200"/>
      <c r="D37" s="200"/>
      <c r="E37" s="200"/>
      <c r="F37" s="66"/>
      <c r="G37" s="56"/>
      <c r="H37" s="56" t="s">
        <v>133</v>
      </c>
    </row>
    <row r="38" spans="2:12">
      <c r="B38" s="200"/>
      <c r="C38" s="200"/>
      <c r="D38" s="203"/>
      <c r="E38" s="204"/>
      <c r="F38" s="56"/>
      <c r="G38" s="56"/>
      <c r="H38" s="56" t="s">
        <v>133</v>
      </c>
    </row>
    <row r="39" spans="2:12">
      <c r="B39" s="200"/>
      <c r="C39" s="200"/>
      <c r="D39" s="203"/>
      <c r="E39" s="204"/>
      <c r="F39" s="56"/>
      <c r="G39" s="56"/>
      <c r="H39" s="56" t="s">
        <v>133</v>
      </c>
    </row>
    <row r="40" spans="2:12">
      <c r="B40" s="201" t="s">
        <v>161</v>
      </c>
      <c r="C40" s="205"/>
      <c r="D40" s="205"/>
      <c r="E40" s="205"/>
      <c r="F40" s="202"/>
      <c r="G40" s="62"/>
      <c r="H40" s="62" t="s">
        <v>133</v>
      </c>
    </row>
    <row r="42" spans="2:12">
      <c r="B42" t="s">
        <v>162</v>
      </c>
    </row>
    <row r="43" spans="2:12">
      <c r="B43" s="199" t="s">
        <v>163</v>
      </c>
      <c r="C43" s="199"/>
      <c r="D43" s="199" t="s">
        <v>164</v>
      </c>
      <c r="E43" s="199"/>
      <c r="F43" s="65" t="s">
        <v>165</v>
      </c>
      <c r="G43" s="199" t="s">
        <v>166</v>
      </c>
      <c r="H43" s="199"/>
      <c r="I43" s="199" t="s">
        <v>167</v>
      </c>
      <c r="J43" s="199"/>
      <c r="K43" s="199" t="s">
        <v>168</v>
      </c>
      <c r="L43" s="199"/>
    </row>
    <row r="44" spans="2:12">
      <c r="B44" s="200"/>
      <c r="C44" s="200"/>
      <c r="D44" s="56"/>
      <c r="E44" s="57" t="s">
        <v>133</v>
      </c>
      <c r="F44" s="56"/>
      <c r="G44" s="56"/>
      <c r="H44" s="56" t="s">
        <v>133</v>
      </c>
      <c r="I44" s="56"/>
      <c r="J44" s="56" t="s">
        <v>169</v>
      </c>
      <c r="K44" s="56"/>
      <c r="L44" s="56" t="s">
        <v>133</v>
      </c>
    </row>
    <row r="45" spans="2:12">
      <c r="B45" s="200"/>
      <c r="C45" s="200"/>
      <c r="D45" s="56"/>
      <c r="E45" s="57" t="s">
        <v>133</v>
      </c>
      <c r="F45" s="56"/>
      <c r="G45" s="56"/>
      <c r="H45" s="56" t="s">
        <v>133</v>
      </c>
      <c r="I45" s="56"/>
      <c r="J45" s="56" t="s">
        <v>169</v>
      </c>
      <c r="K45" s="56"/>
      <c r="L45" s="56" t="s">
        <v>133</v>
      </c>
    </row>
    <row r="46" spans="2:12">
      <c r="B46" s="199" t="s">
        <v>170</v>
      </c>
      <c r="C46" s="199"/>
      <c r="D46" s="62"/>
      <c r="E46" s="63" t="s">
        <v>133</v>
      </c>
      <c r="F46" s="62"/>
      <c r="G46" s="62"/>
      <c r="H46" s="62" t="s">
        <v>133</v>
      </c>
      <c r="I46" s="201" t="s">
        <v>171</v>
      </c>
      <c r="J46" s="202"/>
      <c r="K46" s="62"/>
      <c r="L46" s="62" t="s">
        <v>133</v>
      </c>
    </row>
  </sheetData>
  <mergeCells count="65">
    <mergeCell ref="B2:L2"/>
    <mergeCell ref="B5:C5"/>
    <mergeCell ref="D5:E5"/>
    <mergeCell ref="F5:L5"/>
    <mergeCell ref="B6:C6"/>
    <mergeCell ref="F6:L6"/>
    <mergeCell ref="B14:C14"/>
    <mergeCell ref="F14:L14"/>
    <mergeCell ref="B7:C7"/>
    <mergeCell ref="F7:L7"/>
    <mergeCell ref="B8:C8"/>
    <mergeCell ref="F8:L8"/>
    <mergeCell ref="B9:C9"/>
    <mergeCell ref="F9:L9"/>
    <mergeCell ref="B10:B13"/>
    <mergeCell ref="F10:L10"/>
    <mergeCell ref="F11:L11"/>
    <mergeCell ref="F12:L12"/>
    <mergeCell ref="F13:L13"/>
    <mergeCell ref="B27:C27"/>
    <mergeCell ref="D27:E27"/>
    <mergeCell ref="F27:L27"/>
    <mergeCell ref="B15:C15"/>
    <mergeCell ref="F15:L15"/>
    <mergeCell ref="B18:C18"/>
    <mergeCell ref="D18:E18"/>
    <mergeCell ref="F18:L18"/>
    <mergeCell ref="B19:C19"/>
    <mergeCell ref="F19:L19"/>
    <mergeCell ref="B20:C20"/>
    <mergeCell ref="F20:L20"/>
    <mergeCell ref="B21:C21"/>
    <mergeCell ref="F21:L21"/>
    <mergeCell ref="B23:C23"/>
    <mergeCell ref="B28:C28"/>
    <mergeCell ref="F28:L28"/>
    <mergeCell ref="B29:C29"/>
    <mergeCell ref="F29:L29"/>
    <mergeCell ref="B30:C30"/>
    <mergeCell ref="F30:L30"/>
    <mergeCell ref="B38:C38"/>
    <mergeCell ref="D38:E38"/>
    <mergeCell ref="B31:C31"/>
    <mergeCell ref="F31:L31"/>
    <mergeCell ref="B32:C32"/>
    <mergeCell ref="F32:L32"/>
    <mergeCell ref="B33:C33"/>
    <mergeCell ref="F33:L33"/>
    <mergeCell ref="B36:C36"/>
    <mergeCell ref="D36:E36"/>
    <mergeCell ref="G36:H36"/>
    <mergeCell ref="B37:C37"/>
    <mergeCell ref="D37:E37"/>
    <mergeCell ref="B39:C39"/>
    <mergeCell ref="D39:E39"/>
    <mergeCell ref="B40:F40"/>
    <mergeCell ref="B43:C43"/>
    <mergeCell ref="D43:E43"/>
    <mergeCell ref="I43:J43"/>
    <mergeCell ref="K43:L43"/>
    <mergeCell ref="B44:C44"/>
    <mergeCell ref="B45:C45"/>
    <mergeCell ref="B46:C46"/>
    <mergeCell ref="I46:J46"/>
    <mergeCell ref="G43:H43"/>
  </mergeCells>
  <phoneticPr fontId="1"/>
  <pageMargins left="0.7" right="0.7" top="0.75" bottom="0.75" header="0.3" footer="0.3"/>
  <pageSetup paperSize="9" scale="65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0483-612B-4A19-86D6-F17D2E6433A8}">
  <sheetPr>
    <pageSetUpPr fitToPage="1"/>
  </sheetPr>
  <dimension ref="A1:AF42"/>
  <sheetViews>
    <sheetView view="pageBreakPreview" topLeftCell="C1" zoomScale="80" zoomScaleNormal="70" zoomScaleSheetLayoutView="80" workbookViewId="0">
      <selection activeCell="G25" sqref="G25"/>
    </sheetView>
  </sheetViews>
  <sheetFormatPr defaultRowHeight="17.25" customHeight="1"/>
  <cols>
    <col min="1" max="1" width="9" style="2"/>
    <col min="2" max="2" width="3.5" style="2" customWidth="1"/>
    <col min="3" max="3" width="22.625" style="2" customWidth="1"/>
    <col min="4" max="4" width="5" style="23" customWidth="1"/>
    <col min="5" max="5" width="17.625" style="23" customWidth="1"/>
    <col min="6" max="6" width="29.375" style="2" customWidth="1"/>
    <col min="7" max="7" width="19.375" style="2" customWidth="1"/>
    <col min="8" max="8" width="6.625" style="2" customWidth="1"/>
    <col min="9" max="9" width="15.25" style="2" customWidth="1"/>
    <col min="10" max="10" width="13.25" style="2" customWidth="1"/>
    <col min="11" max="11" width="10.875" style="2" customWidth="1"/>
    <col min="12" max="12" width="18.625" style="2" customWidth="1"/>
    <col min="13" max="14" width="15.25" style="2" customWidth="1"/>
    <col min="15" max="15" width="17.5" style="2" customWidth="1"/>
    <col min="16" max="16" width="11" style="2" customWidth="1"/>
    <col min="17" max="17" width="4.75" style="2" customWidth="1"/>
    <col min="18" max="20" width="9.125" style="2" customWidth="1"/>
    <col min="21" max="21" width="13.75" style="2" customWidth="1"/>
    <col min="22" max="26" width="10.125" style="2" customWidth="1"/>
    <col min="27" max="27" width="10.875" style="2" bestFit="1" customWidth="1"/>
    <col min="28" max="28" width="9.5" style="2" customWidth="1"/>
    <col min="29" max="31" width="11.625" style="2" customWidth="1"/>
    <col min="32" max="16384" width="9" style="2"/>
  </cols>
  <sheetData>
    <row r="1" spans="1:32" s="1" customFormat="1" ht="24.75" customHeight="1">
      <c r="A1" s="83"/>
      <c r="B1" s="67" t="s">
        <v>173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83"/>
    </row>
    <row r="2" spans="1:32" ht="25.5" customHeight="1">
      <c r="A2" s="41"/>
      <c r="B2" s="41"/>
      <c r="C2" s="84" t="s">
        <v>195</v>
      </c>
      <c r="D2" s="84"/>
      <c r="E2" s="84"/>
      <c r="F2" s="84"/>
      <c r="G2" s="84"/>
      <c r="H2" s="84"/>
      <c r="I2" s="84"/>
      <c r="J2" s="84"/>
      <c r="K2" s="84"/>
      <c r="L2" s="84"/>
      <c r="M2" s="85" t="s">
        <v>0</v>
      </c>
      <c r="N2" s="229"/>
      <c r="O2" s="229"/>
      <c r="P2" s="229"/>
      <c r="Q2" s="86"/>
      <c r="R2" s="3"/>
      <c r="S2" s="4"/>
      <c r="T2" s="5"/>
      <c r="U2" s="6"/>
      <c r="V2" s="6"/>
      <c r="W2" s="6"/>
      <c r="X2" s="5"/>
      <c r="Y2" s="5"/>
      <c r="Z2" s="5"/>
      <c r="AA2" s="7"/>
      <c r="AB2" s="7"/>
      <c r="AC2" s="8"/>
      <c r="AD2" s="8"/>
      <c r="AE2" s="8"/>
      <c r="AF2" s="9"/>
    </row>
    <row r="3" spans="1:32" ht="21.75" customHeight="1">
      <c r="A3" s="41"/>
      <c r="B3" s="87"/>
      <c r="C3" s="291"/>
      <c r="D3" s="291"/>
      <c r="E3" s="291"/>
      <c r="F3" s="87"/>
      <c r="G3" s="87"/>
      <c r="H3" s="87"/>
      <c r="I3" s="88" t="s">
        <v>1</v>
      </c>
      <c r="J3" s="41"/>
      <c r="K3" s="41"/>
      <c r="L3" s="41"/>
      <c r="M3" s="41"/>
      <c r="N3" s="41"/>
      <c r="O3" s="87"/>
      <c r="P3" s="87"/>
      <c r="Q3" s="87"/>
      <c r="R3" s="7"/>
      <c r="S3" s="7"/>
      <c r="T3" s="11"/>
      <c r="U3" s="12"/>
      <c r="V3" s="12"/>
      <c r="W3" s="9"/>
    </row>
    <row r="4" spans="1:32" ht="23.25" customHeight="1">
      <c r="A4" s="41"/>
      <c r="B4" s="87"/>
      <c r="C4" s="89" t="s">
        <v>2</v>
      </c>
      <c r="D4" s="90"/>
      <c r="E4" s="87"/>
      <c r="F4" s="87"/>
      <c r="G4" s="87"/>
      <c r="H4" s="87"/>
      <c r="I4" s="91" t="s">
        <v>3</v>
      </c>
      <c r="J4" s="41" t="s">
        <v>4</v>
      </c>
      <c r="K4" s="92"/>
      <c r="L4" s="92"/>
      <c r="M4" s="83"/>
      <c r="N4" s="87"/>
      <c r="O4" s="87"/>
      <c r="P4" s="87"/>
      <c r="Q4" s="87"/>
      <c r="R4" s="13"/>
      <c r="S4" s="13"/>
      <c r="T4" s="14"/>
      <c r="U4" s="14"/>
      <c r="V4" s="15"/>
      <c r="W4" s="9"/>
    </row>
    <row r="5" spans="1:32" ht="38.25" customHeight="1">
      <c r="A5" s="41"/>
      <c r="B5" s="87"/>
      <c r="C5" s="27" t="s">
        <v>5</v>
      </c>
      <c r="D5" s="292" t="s">
        <v>6</v>
      </c>
      <c r="E5" s="293"/>
      <c r="F5" s="28" t="s">
        <v>7</v>
      </c>
      <c r="G5" s="29" t="s">
        <v>8</v>
      </c>
      <c r="H5" s="87"/>
      <c r="I5" s="30" t="s">
        <v>9</v>
      </c>
      <c r="J5" s="31" t="s">
        <v>10</v>
      </c>
      <c r="K5" s="31" t="s">
        <v>11</v>
      </c>
      <c r="L5" s="263" t="s">
        <v>12</v>
      </c>
      <c r="M5" s="264"/>
      <c r="N5" s="32" t="s">
        <v>13</v>
      </c>
      <c r="O5" s="87"/>
      <c r="P5" s="87"/>
      <c r="Q5" s="87"/>
      <c r="R5" s="16"/>
      <c r="S5" s="16"/>
      <c r="T5" s="8"/>
      <c r="U5" s="8"/>
      <c r="V5" s="8"/>
      <c r="W5" s="9"/>
    </row>
    <row r="6" spans="1:32" ht="38.25" customHeight="1">
      <c r="A6" s="41"/>
      <c r="B6" s="269" t="s">
        <v>14</v>
      </c>
      <c r="C6" s="294" t="s">
        <v>15</v>
      </c>
      <c r="D6" s="93" t="s">
        <v>52</v>
      </c>
      <c r="E6" s="94" t="s">
        <v>53</v>
      </c>
      <c r="F6" s="95">
        <f>MAX(N6:N10)</f>
        <v>0</v>
      </c>
      <c r="G6" s="290">
        <f>SUM(F6:F9)</f>
        <v>0</v>
      </c>
      <c r="H6" s="96"/>
      <c r="I6" s="97">
        <v>2553000</v>
      </c>
      <c r="J6" s="34" t="s">
        <v>16</v>
      </c>
      <c r="K6" s="187"/>
      <c r="L6" s="263" t="s">
        <v>176</v>
      </c>
      <c r="M6" s="264"/>
      <c r="N6" s="98" t="str">
        <f>IF(ISBLANK(K6),"",I6-(19-K6)*29000)</f>
        <v/>
      </c>
      <c r="O6" s="87"/>
      <c r="P6" s="88"/>
      <c r="Q6" s="88"/>
      <c r="R6" s="7"/>
      <c r="S6" s="7"/>
      <c r="T6" s="11"/>
      <c r="U6" s="17"/>
      <c r="V6" s="17"/>
      <c r="W6" s="9"/>
    </row>
    <row r="7" spans="1:32" ht="38.25" customHeight="1">
      <c r="A7" s="41"/>
      <c r="B7" s="269"/>
      <c r="C7" s="294"/>
      <c r="D7" s="25" t="s">
        <v>43</v>
      </c>
      <c r="E7" s="26" t="s">
        <v>51</v>
      </c>
      <c r="F7" s="95">
        <f>IF(N11&lt;0,0,N11)</f>
        <v>0</v>
      </c>
      <c r="G7" s="290"/>
      <c r="H7" s="99"/>
      <c r="I7" s="100">
        <v>4672000</v>
      </c>
      <c r="J7" s="35" t="s">
        <v>17</v>
      </c>
      <c r="K7" s="187"/>
      <c r="L7" s="263" t="s">
        <v>177</v>
      </c>
      <c r="M7" s="264"/>
      <c r="N7" s="101" t="str">
        <f>IF(ISBLANK(K7),"",I7-(36-K7)*26000)</f>
        <v/>
      </c>
      <c r="O7" s="88"/>
      <c r="P7" s="88"/>
      <c r="Q7" s="88"/>
      <c r="R7" s="7"/>
      <c r="S7" s="7"/>
      <c r="T7" s="17"/>
      <c r="U7" s="17"/>
      <c r="V7" s="17"/>
      <c r="W7" s="9"/>
    </row>
    <row r="8" spans="1:32" ht="38.25" customHeight="1">
      <c r="A8" s="41"/>
      <c r="B8" s="269"/>
      <c r="C8" s="294"/>
      <c r="D8" s="265" t="s">
        <v>18</v>
      </c>
      <c r="E8" s="102" t="s">
        <v>19</v>
      </c>
      <c r="F8" s="103">
        <f>IF(N12&lt;0,0,N12)</f>
        <v>0</v>
      </c>
      <c r="G8" s="290"/>
      <c r="H8" s="99"/>
      <c r="I8" s="100">
        <v>4672000</v>
      </c>
      <c r="J8" s="35" t="s">
        <v>20</v>
      </c>
      <c r="K8" s="188"/>
      <c r="L8" s="266">
        <v>4672000</v>
      </c>
      <c r="M8" s="267"/>
      <c r="N8" s="101" t="str">
        <f>IF(ISBLANK(K8),"",4672000)</f>
        <v/>
      </c>
      <c r="O8" s="88"/>
      <c r="P8" s="88"/>
      <c r="Q8" s="88"/>
      <c r="R8" s="6"/>
      <c r="S8" s="5"/>
      <c r="T8" s="5"/>
      <c r="U8" s="5"/>
      <c r="V8" s="5"/>
      <c r="W8" s="5"/>
      <c r="X8" s="5"/>
      <c r="Y8" s="5"/>
      <c r="Z8" s="5"/>
      <c r="AA8" s="7"/>
      <c r="AB8" s="7"/>
      <c r="AC8" s="14"/>
      <c r="AD8" s="14"/>
      <c r="AE8" s="14"/>
      <c r="AF8" s="9"/>
    </row>
    <row r="9" spans="1:32" ht="38.25" customHeight="1">
      <c r="A9" s="41"/>
      <c r="B9" s="269"/>
      <c r="C9" s="294"/>
      <c r="D9" s="265"/>
      <c r="E9" s="102" t="s">
        <v>21</v>
      </c>
      <c r="F9" s="104">
        <f>ROUNDDOWN(N13,-3)</f>
        <v>0</v>
      </c>
      <c r="G9" s="240"/>
      <c r="H9" s="99"/>
      <c r="I9" s="100">
        <v>4672000</v>
      </c>
      <c r="J9" s="35" t="s">
        <v>22</v>
      </c>
      <c r="K9" s="187"/>
      <c r="L9" s="263" t="s">
        <v>178</v>
      </c>
      <c r="M9" s="264"/>
      <c r="N9" s="101" t="str">
        <f>IF(ISBLANK(K9),"",I9-(K9-45)*67000)</f>
        <v/>
      </c>
      <c r="O9" s="88"/>
      <c r="P9" s="88"/>
      <c r="Q9" s="88"/>
      <c r="R9" s="18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38.25" customHeight="1">
      <c r="A10" s="41"/>
      <c r="B10" s="269"/>
      <c r="C10" s="295" t="s">
        <v>24</v>
      </c>
      <c r="D10" s="258" t="s">
        <v>117</v>
      </c>
      <c r="E10" s="260" t="s">
        <v>50</v>
      </c>
      <c r="F10" s="262">
        <v>0</v>
      </c>
      <c r="G10" s="290">
        <f>F10</f>
        <v>0</v>
      </c>
      <c r="H10" s="99"/>
      <c r="I10" s="100">
        <v>2917000</v>
      </c>
      <c r="J10" s="35" t="s">
        <v>23</v>
      </c>
      <c r="K10" s="187"/>
      <c r="L10" s="266">
        <v>2917000</v>
      </c>
      <c r="M10" s="267"/>
      <c r="N10" s="101" t="str">
        <f>IF(ISBLANK(K10),"",2917000)</f>
        <v/>
      </c>
      <c r="O10" s="88"/>
      <c r="P10" s="105"/>
      <c r="Q10" s="88"/>
      <c r="R10" s="1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38.25" customHeight="1">
      <c r="A11" s="41"/>
      <c r="B11" s="269"/>
      <c r="C11" s="296"/>
      <c r="D11" s="259"/>
      <c r="E11" s="261"/>
      <c r="F11" s="262"/>
      <c r="G11" s="290"/>
      <c r="H11" s="99"/>
      <c r="I11" s="33" t="s">
        <v>25</v>
      </c>
      <c r="J11" s="279" t="s">
        <v>194</v>
      </c>
      <c r="K11" s="280"/>
      <c r="L11" s="280"/>
      <c r="M11" s="281"/>
      <c r="N11" s="106">
        <f>IF(P11*19000&lt;0,0,P11*19000)</f>
        <v>0</v>
      </c>
      <c r="O11" s="37" t="s">
        <v>190</v>
      </c>
      <c r="P11" s="107">
        <f>R19</f>
        <v>-250</v>
      </c>
      <c r="Q11" s="88"/>
      <c r="R11" s="10"/>
    </row>
    <row r="12" spans="1:32" ht="38.25" customHeight="1">
      <c r="A12" s="41"/>
      <c r="B12" s="269"/>
      <c r="C12" s="297"/>
      <c r="D12" s="51" t="s">
        <v>118</v>
      </c>
      <c r="E12" s="50" t="s">
        <v>49</v>
      </c>
      <c r="F12" s="176">
        <v>0</v>
      </c>
      <c r="G12" s="108">
        <f>F12</f>
        <v>0</v>
      </c>
      <c r="H12" s="41"/>
      <c r="I12" s="282" t="s">
        <v>26</v>
      </c>
      <c r="J12" s="284" t="s">
        <v>27</v>
      </c>
      <c r="K12" s="285"/>
      <c r="L12" s="285"/>
      <c r="M12" s="36" t="s">
        <v>28</v>
      </c>
      <c r="N12" s="109">
        <f>IF(P12*406000&lt;0,0,P12*406000)</f>
        <v>0</v>
      </c>
      <c r="O12" s="38" t="s">
        <v>189</v>
      </c>
      <c r="P12" s="110">
        <f>R16</f>
        <v>-18</v>
      </c>
      <c r="Q12" s="88"/>
      <c r="R12" s="10"/>
    </row>
    <row r="13" spans="1:32" ht="38.25" customHeight="1">
      <c r="A13" s="41"/>
      <c r="B13" s="232" t="s">
        <v>182</v>
      </c>
      <c r="C13" s="270" t="s">
        <v>30</v>
      </c>
      <c r="D13" s="234" t="s">
        <v>46</v>
      </c>
      <c r="E13" s="236" t="s">
        <v>183</v>
      </c>
      <c r="F13" s="238">
        <v>0</v>
      </c>
      <c r="G13" s="240">
        <f>F13</f>
        <v>0</v>
      </c>
      <c r="H13" s="88"/>
      <c r="I13" s="283"/>
      <c r="J13" s="279"/>
      <c r="K13" s="286"/>
      <c r="L13" s="286"/>
      <c r="M13" s="36" t="s">
        <v>29</v>
      </c>
      <c r="N13" s="109">
        <f>P13*183000</f>
        <v>0</v>
      </c>
      <c r="O13" s="268" t="s">
        <v>188</v>
      </c>
      <c r="P13" s="110">
        <f>IFERROR(Z21,0)</f>
        <v>0</v>
      </c>
      <c r="Q13" s="42"/>
      <c r="R13" s="19"/>
    </row>
    <row r="14" spans="1:32" ht="38.25" customHeight="1">
      <c r="A14" s="41"/>
      <c r="B14" s="233"/>
      <c r="C14" s="270"/>
      <c r="D14" s="235"/>
      <c r="E14" s="237"/>
      <c r="F14" s="239"/>
      <c r="G14" s="241"/>
      <c r="H14" s="41"/>
      <c r="I14" s="41"/>
      <c r="J14" s="41"/>
      <c r="K14" s="41"/>
      <c r="L14" s="41"/>
      <c r="M14" s="41"/>
      <c r="N14" s="41"/>
      <c r="O14" s="268"/>
      <c r="P14" s="41"/>
      <c r="Q14" s="42"/>
      <c r="R14" s="19"/>
    </row>
    <row r="15" spans="1:32" ht="38.25" customHeight="1">
      <c r="A15" s="41"/>
      <c r="B15" s="232" t="s">
        <v>38</v>
      </c>
      <c r="C15" s="271" t="s">
        <v>39</v>
      </c>
      <c r="D15" s="258" t="s">
        <v>119</v>
      </c>
      <c r="E15" s="277" t="s">
        <v>184</v>
      </c>
      <c r="F15" s="238">
        <v>0</v>
      </c>
      <c r="G15" s="240">
        <f>F15</f>
        <v>0</v>
      </c>
      <c r="H15" s="41"/>
      <c r="I15" s="111" t="s">
        <v>31</v>
      </c>
      <c r="J15" s="112"/>
      <c r="K15" s="67"/>
      <c r="L15" s="113"/>
      <c r="M15" s="113"/>
      <c r="N15" s="113"/>
      <c r="O15" s="67"/>
      <c r="P15" s="67"/>
      <c r="Q15" s="67"/>
      <c r="R15" s="7"/>
      <c r="S15" s="7"/>
      <c r="T15" s="8" t="s">
        <v>32</v>
      </c>
      <c r="U15" s="8"/>
      <c r="V15" s="8"/>
      <c r="X15" s="2" t="s">
        <v>175</v>
      </c>
    </row>
    <row r="16" spans="1:32" ht="38.25" customHeight="1">
      <c r="A16" s="41"/>
      <c r="B16" s="233"/>
      <c r="C16" s="272"/>
      <c r="D16" s="259"/>
      <c r="E16" s="278"/>
      <c r="F16" s="239"/>
      <c r="G16" s="241"/>
      <c r="H16" s="41"/>
      <c r="I16" s="276" t="s">
        <v>33</v>
      </c>
      <c r="J16" s="276"/>
      <c r="K16" s="276"/>
      <c r="L16" s="39" t="s">
        <v>34</v>
      </c>
      <c r="M16" s="189"/>
      <c r="N16" s="191"/>
      <c r="O16" s="114" t="s">
        <v>35</v>
      </c>
      <c r="P16" s="193"/>
      <c r="Q16" s="194"/>
      <c r="R16" s="20">
        <f>V17-18</f>
        <v>-18</v>
      </c>
      <c r="S16" s="20"/>
      <c r="T16" s="11">
        <f>M16</f>
        <v>0</v>
      </c>
      <c r="U16" s="12">
        <f>N16/60</f>
        <v>0</v>
      </c>
      <c r="V16" s="12">
        <f>SUM(T16:U16)</f>
        <v>0</v>
      </c>
      <c r="X16" s="70">
        <f>M17</f>
        <v>0</v>
      </c>
      <c r="Y16" s="2">
        <f>N17/60</f>
        <v>0</v>
      </c>
      <c r="Z16" s="70">
        <f>X16+Y16</f>
        <v>0</v>
      </c>
    </row>
    <row r="17" spans="1:27" ht="38.25" customHeight="1">
      <c r="A17" s="41"/>
      <c r="B17" s="251" t="s">
        <v>187</v>
      </c>
      <c r="C17" s="252"/>
      <c r="D17" s="252"/>
      <c r="E17" s="252"/>
      <c r="F17" s="253"/>
      <c r="G17" s="115">
        <f>SUM(G6:G16)</f>
        <v>0</v>
      </c>
      <c r="H17" s="41"/>
      <c r="I17" s="276"/>
      <c r="J17" s="276"/>
      <c r="K17" s="276"/>
      <c r="L17" s="40" t="s">
        <v>36</v>
      </c>
      <c r="M17" s="190"/>
      <c r="N17" s="192"/>
      <c r="O17" s="116" t="s">
        <v>35</v>
      </c>
      <c r="P17" s="195"/>
      <c r="Q17" s="196"/>
      <c r="R17" s="7"/>
      <c r="S17" s="7"/>
      <c r="T17" s="11">
        <f>P16</f>
        <v>0</v>
      </c>
      <c r="U17" s="12">
        <f>Q16/60</f>
        <v>0</v>
      </c>
      <c r="V17" s="12">
        <f>SUM(T17:U17)</f>
        <v>0</v>
      </c>
      <c r="X17" s="70">
        <f>P17</f>
        <v>0</v>
      </c>
      <c r="Y17" s="2">
        <f>Q17/60</f>
        <v>0</v>
      </c>
      <c r="Z17" s="70">
        <f>X17+Y17</f>
        <v>0</v>
      </c>
    </row>
    <row r="18" spans="1:27" ht="38.25" customHeight="1">
      <c r="A18" s="41"/>
      <c r="B18" s="78"/>
      <c r="C18" s="117"/>
      <c r="D18" s="118"/>
      <c r="E18" s="118"/>
      <c r="F18" s="41"/>
      <c r="G18" s="41"/>
      <c r="H18" s="41"/>
      <c r="I18" s="276"/>
      <c r="J18" s="276"/>
      <c r="K18" s="276"/>
      <c r="L18" s="40" t="s">
        <v>37</v>
      </c>
      <c r="M18" s="189"/>
      <c r="N18" s="191"/>
      <c r="O18" s="119" t="s">
        <v>35</v>
      </c>
      <c r="P18" s="197"/>
      <c r="Q18" s="198"/>
      <c r="R18" s="13">
        <f>V22-8</f>
        <v>-8</v>
      </c>
      <c r="S18" s="13"/>
      <c r="T18" s="14"/>
      <c r="U18" s="14"/>
      <c r="V18" s="15">
        <f>V17-V16</f>
        <v>0</v>
      </c>
      <c r="X18" s="70"/>
      <c r="Y18" s="72">
        <f>M20</f>
        <v>0</v>
      </c>
      <c r="Z18" s="70">
        <f>Z17-Z16</f>
        <v>0</v>
      </c>
      <c r="AA18" s="2">
        <f>Y18*Z18</f>
        <v>0</v>
      </c>
    </row>
    <row r="19" spans="1:27" ht="38.25" customHeight="1">
      <c r="A19" s="41"/>
      <c r="B19" s="77"/>
      <c r="C19" s="88"/>
      <c r="D19" s="118"/>
      <c r="E19" s="254"/>
      <c r="F19" s="254"/>
      <c r="G19" s="41"/>
      <c r="H19" s="41"/>
      <c r="I19" s="242" t="s">
        <v>40</v>
      </c>
      <c r="J19" s="243"/>
      <c r="K19" s="244"/>
      <c r="L19" s="69" t="s">
        <v>41</v>
      </c>
      <c r="M19" s="273"/>
      <c r="N19" s="274"/>
      <c r="O19" s="274"/>
      <c r="P19" s="274"/>
      <c r="Q19" s="275"/>
      <c r="R19" s="16">
        <f>M19-250</f>
        <v>-250</v>
      </c>
      <c r="S19" s="16"/>
      <c r="T19" s="8" t="s">
        <v>42</v>
      </c>
      <c r="U19" s="8"/>
      <c r="V19" s="8"/>
    </row>
    <row r="20" spans="1:27" ht="38.25" customHeight="1">
      <c r="A20" s="41"/>
      <c r="B20" s="77"/>
      <c r="C20" s="88"/>
      <c r="D20" s="118"/>
      <c r="E20" s="43"/>
      <c r="F20" s="44"/>
      <c r="G20" s="74"/>
      <c r="H20" s="41"/>
      <c r="I20" s="245"/>
      <c r="J20" s="246"/>
      <c r="K20" s="247"/>
      <c r="L20" s="75" t="s">
        <v>120</v>
      </c>
      <c r="M20" s="255"/>
      <c r="N20" s="256"/>
      <c r="O20" s="256"/>
      <c r="P20" s="256"/>
      <c r="Q20" s="257"/>
      <c r="R20" s="7"/>
      <c r="S20" s="7"/>
      <c r="T20" s="11">
        <f>M18</f>
        <v>0</v>
      </c>
      <c r="U20" s="17">
        <f>N18/60</f>
        <v>0</v>
      </c>
      <c r="V20" s="17">
        <f>T20+U20</f>
        <v>0</v>
      </c>
      <c r="Y20" s="2">
        <f>W22+AA18</f>
        <v>0</v>
      </c>
      <c r="Z20" s="2" t="e">
        <f>ROUND((Y20/(U22+Y18)),2)</f>
        <v>#DIV/0!</v>
      </c>
    </row>
    <row r="21" spans="1:27" ht="38.25" customHeight="1">
      <c r="A21" s="41"/>
      <c r="B21" s="88"/>
      <c r="C21" s="88"/>
      <c r="D21" s="118"/>
      <c r="E21" s="43"/>
      <c r="F21" s="45"/>
      <c r="G21" s="74"/>
      <c r="H21" s="41"/>
      <c r="I21" s="248"/>
      <c r="J21" s="249"/>
      <c r="K21" s="250"/>
      <c r="L21" s="76" t="s">
        <v>179</v>
      </c>
      <c r="M21" s="287"/>
      <c r="N21" s="288"/>
      <c r="O21" s="288"/>
      <c r="P21" s="288"/>
      <c r="Q21" s="289"/>
      <c r="R21" s="7"/>
      <c r="S21" s="7"/>
      <c r="T21" s="17">
        <f>P18</f>
        <v>0</v>
      </c>
      <c r="U21" s="17">
        <f>Q18/60</f>
        <v>0</v>
      </c>
      <c r="V21" s="17">
        <f>T21+U21</f>
        <v>0</v>
      </c>
      <c r="Z21" s="2" t="e">
        <f>Z20-8</f>
        <v>#DIV/0!</v>
      </c>
    </row>
    <row r="22" spans="1:27" ht="13.5" customHeight="1">
      <c r="A22" s="41"/>
      <c r="B22" s="41"/>
      <c r="C22" s="88"/>
      <c r="D22" s="118"/>
      <c r="E22" s="254" t="s">
        <v>223</v>
      </c>
      <c r="F22" s="254"/>
      <c r="G22" s="74"/>
      <c r="H22" s="41"/>
      <c r="I22" s="79"/>
      <c r="J22" s="79"/>
      <c r="K22" s="79"/>
      <c r="L22" s="80"/>
      <c r="M22" s="120"/>
      <c r="N22" s="120"/>
      <c r="O22" s="120"/>
      <c r="P22" s="120"/>
      <c r="Q22" s="120"/>
      <c r="R22" s="7"/>
      <c r="S22" s="7"/>
      <c r="T22" s="14"/>
      <c r="U22" s="71">
        <f>M21</f>
        <v>0</v>
      </c>
      <c r="V22" s="14">
        <f>V21-V20</f>
        <v>0</v>
      </c>
      <c r="W22" s="2">
        <f>U22*V22</f>
        <v>0</v>
      </c>
    </row>
    <row r="23" spans="1:27" ht="18" customHeight="1">
      <c r="A23" s="41"/>
      <c r="B23" s="41"/>
      <c r="C23" s="41"/>
      <c r="D23" s="118"/>
      <c r="E23" s="254"/>
      <c r="F23" s="254"/>
      <c r="G23" s="41"/>
      <c r="H23" s="41"/>
      <c r="I23" s="73"/>
      <c r="J23" s="73"/>
      <c r="K23" s="73"/>
      <c r="L23" s="73"/>
      <c r="M23" s="38"/>
      <c r="N23" s="41"/>
      <c r="O23" s="41"/>
      <c r="P23" s="41"/>
      <c r="Q23" s="42"/>
      <c r="R23" s="21"/>
    </row>
    <row r="24" spans="1:27" ht="18" customHeight="1">
      <c r="A24" s="41"/>
      <c r="B24" s="41"/>
      <c r="C24" s="41"/>
      <c r="D24" s="118"/>
      <c r="E24" s="43" t="s">
        <v>55</v>
      </c>
      <c r="F24" s="44" t="s">
        <v>44</v>
      </c>
      <c r="G24" s="74" t="s">
        <v>186</v>
      </c>
      <c r="H24" s="41"/>
      <c r="I24" s="73"/>
      <c r="J24" s="73"/>
      <c r="K24" s="73"/>
      <c r="L24" s="73"/>
      <c r="M24" s="38"/>
      <c r="N24" s="41"/>
      <c r="O24" s="41"/>
      <c r="P24" s="41"/>
      <c r="Q24" s="42"/>
      <c r="R24" s="19"/>
    </row>
    <row r="25" spans="1:27" ht="18" customHeight="1">
      <c r="A25" s="41"/>
      <c r="B25" s="41"/>
      <c r="C25" s="41"/>
      <c r="D25" s="118"/>
      <c r="E25" s="43" t="s">
        <v>56</v>
      </c>
      <c r="F25" s="45" t="s">
        <v>45</v>
      </c>
      <c r="G25" s="74" t="s">
        <v>181</v>
      </c>
      <c r="H25" s="41"/>
      <c r="I25" s="73"/>
      <c r="J25" s="73"/>
      <c r="K25" s="73"/>
      <c r="L25" s="38"/>
      <c r="M25" s="38"/>
      <c r="N25" s="42"/>
      <c r="O25" s="42"/>
      <c r="P25" s="42"/>
      <c r="Q25" s="42"/>
      <c r="R25" s="19"/>
    </row>
    <row r="26" spans="1:27" ht="18" customHeight="1">
      <c r="A26" s="41"/>
      <c r="B26" s="41"/>
      <c r="C26" s="41"/>
      <c r="D26" s="118"/>
      <c r="E26" s="43"/>
      <c r="F26" s="45"/>
      <c r="G26" s="74" t="s">
        <v>180</v>
      </c>
      <c r="H26" s="41"/>
      <c r="I26" s="38"/>
      <c r="J26" s="38"/>
      <c r="K26" s="38"/>
      <c r="L26" s="38"/>
      <c r="M26" s="38"/>
      <c r="N26" s="42"/>
      <c r="O26" s="41"/>
      <c r="P26" s="49"/>
      <c r="Q26" s="42"/>
      <c r="R26" s="19"/>
    </row>
    <row r="27" spans="1:27" ht="18" customHeight="1">
      <c r="A27" s="41"/>
      <c r="B27" s="41"/>
      <c r="C27" s="41"/>
      <c r="D27" s="49"/>
      <c r="E27" s="46" t="s">
        <v>58</v>
      </c>
      <c r="F27" s="45" t="s">
        <v>54</v>
      </c>
      <c r="G27" s="74" t="s">
        <v>191</v>
      </c>
      <c r="H27" s="41"/>
      <c r="I27" s="38"/>
      <c r="J27" s="38"/>
      <c r="K27" s="38"/>
      <c r="L27" s="74"/>
      <c r="M27" s="41"/>
      <c r="N27" s="38"/>
      <c r="O27" s="41"/>
      <c r="P27" s="41"/>
      <c r="Q27" s="42"/>
      <c r="R27" s="19"/>
    </row>
    <row r="28" spans="1:27" ht="18" customHeight="1">
      <c r="A28" s="41"/>
      <c r="B28" s="41"/>
      <c r="C28" s="41"/>
      <c r="D28" s="49"/>
      <c r="E28" s="48" t="s">
        <v>57</v>
      </c>
      <c r="F28" s="45" t="s">
        <v>47</v>
      </c>
      <c r="G28" s="74" t="s">
        <v>185</v>
      </c>
      <c r="H28" s="74"/>
      <c r="I28" s="74"/>
      <c r="J28" s="74"/>
      <c r="K28" s="74"/>
      <c r="L28" s="73"/>
      <c r="M28" s="41"/>
      <c r="N28" s="38"/>
      <c r="O28" s="41"/>
      <c r="P28" s="41"/>
      <c r="Q28" s="42"/>
      <c r="R28" s="19"/>
    </row>
    <row r="29" spans="1:27" ht="18" customHeight="1">
      <c r="A29" s="41"/>
      <c r="B29" s="41"/>
      <c r="C29" s="41"/>
      <c r="D29" s="41"/>
      <c r="E29" s="43" t="s">
        <v>46</v>
      </c>
      <c r="F29" s="47" t="s">
        <v>48</v>
      </c>
      <c r="G29" s="231" t="s">
        <v>192</v>
      </c>
      <c r="H29" s="231"/>
      <c r="I29" s="231"/>
      <c r="J29" s="231"/>
      <c r="K29" s="231"/>
      <c r="L29" s="231"/>
      <c r="M29" s="41"/>
      <c r="N29" s="38"/>
      <c r="O29" s="41"/>
      <c r="P29" s="41"/>
      <c r="Q29" s="41"/>
      <c r="R29" s="19"/>
    </row>
    <row r="30" spans="1:27" ht="18" customHeight="1">
      <c r="A30" s="41"/>
      <c r="B30" s="41"/>
      <c r="C30" s="41"/>
      <c r="D30" s="41"/>
      <c r="E30" s="230" t="s">
        <v>119</v>
      </c>
      <c r="F30" s="231" t="s">
        <v>116</v>
      </c>
      <c r="G30" s="231" t="s">
        <v>193</v>
      </c>
      <c r="H30" s="231"/>
      <c r="I30" s="231"/>
      <c r="J30" s="231"/>
      <c r="K30" s="231"/>
      <c r="L30" s="231"/>
      <c r="M30" s="41"/>
      <c r="N30" s="41"/>
      <c r="O30" s="41"/>
      <c r="P30" s="41"/>
      <c r="Q30" s="41"/>
    </row>
    <row r="31" spans="1:27" ht="18" customHeight="1">
      <c r="A31" s="41"/>
      <c r="B31" s="41"/>
      <c r="C31" s="41"/>
      <c r="D31" s="41"/>
      <c r="E31" s="230"/>
      <c r="F31" s="231"/>
      <c r="G31" s="231"/>
      <c r="H31" s="231"/>
      <c r="I31" s="231"/>
      <c r="J31" s="231"/>
      <c r="K31" s="231"/>
      <c r="L31" s="231"/>
      <c r="M31" s="41"/>
      <c r="N31" s="41"/>
      <c r="O31" s="41"/>
      <c r="P31" s="41"/>
      <c r="Q31" s="41"/>
    </row>
    <row r="32" spans="1:27" ht="29.25" customHeight="1">
      <c r="D32" s="2"/>
      <c r="E32" s="2"/>
    </row>
    <row r="33" spans="5:19" ht="21" customHeight="1">
      <c r="E33" s="2"/>
    </row>
    <row r="34" spans="5:19" ht="21" customHeight="1">
      <c r="E34" s="2"/>
    </row>
    <row r="35" spans="5:19" ht="22.5" customHeight="1">
      <c r="S35" s="22"/>
    </row>
    <row r="36" spans="5:19" ht="22.5" customHeight="1"/>
    <row r="37" spans="5:19" ht="22.5" customHeight="1"/>
    <row r="38" spans="5:19" ht="22.5" customHeight="1">
      <c r="I38" s="24"/>
    </row>
    <row r="39" spans="5:19" ht="35.25" customHeight="1"/>
    <row r="40" spans="5:19" ht="27.75" customHeight="1"/>
    <row r="41" spans="5:19" ht="30" customHeight="1"/>
    <row r="42" spans="5:19" ht="21" customHeight="1"/>
  </sheetData>
  <sheetProtection selectLockedCells="1"/>
  <mergeCells count="46">
    <mergeCell ref="E22:F23"/>
    <mergeCell ref="M21:Q21"/>
    <mergeCell ref="L10:M10"/>
    <mergeCell ref="G10:G11"/>
    <mergeCell ref="C3:E3"/>
    <mergeCell ref="D5:E5"/>
    <mergeCell ref="L5:M5"/>
    <mergeCell ref="C6:C9"/>
    <mergeCell ref="G6:G9"/>
    <mergeCell ref="L6:M6"/>
    <mergeCell ref="C10:C12"/>
    <mergeCell ref="O13:O14"/>
    <mergeCell ref="B6:B12"/>
    <mergeCell ref="C13:C14"/>
    <mergeCell ref="C15:C16"/>
    <mergeCell ref="M19:Q19"/>
    <mergeCell ref="I16:K18"/>
    <mergeCell ref="F15:F16"/>
    <mergeCell ref="E15:E16"/>
    <mergeCell ref="D15:D16"/>
    <mergeCell ref="J11:M11"/>
    <mergeCell ref="I12:I13"/>
    <mergeCell ref="J12:L13"/>
    <mergeCell ref="D10:D11"/>
    <mergeCell ref="E10:E11"/>
    <mergeCell ref="F10:F11"/>
    <mergeCell ref="L7:M7"/>
    <mergeCell ref="D8:D9"/>
    <mergeCell ref="L8:M8"/>
    <mergeCell ref="L9:M9"/>
    <mergeCell ref="N2:P2"/>
    <mergeCell ref="E30:E31"/>
    <mergeCell ref="F30:F31"/>
    <mergeCell ref="B13:B14"/>
    <mergeCell ref="B15:B16"/>
    <mergeCell ref="D13:D14"/>
    <mergeCell ref="E13:E14"/>
    <mergeCell ref="F13:F14"/>
    <mergeCell ref="G13:G14"/>
    <mergeCell ref="G15:G16"/>
    <mergeCell ref="I19:K21"/>
    <mergeCell ref="B17:F17"/>
    <mergeCell ref="G29:L29"/>
    <mergeCell ref="G30:L31"/>
    <mergeCell ref="E19:F19"/>
    <mergeCell ref="M20:Q20"/>
  </mergeCells>
  <phoneticPr fontId="1"/>
  <dataValidations count="15">
    <dataValidation type="list" allowBlank="1" showInputMessage="1" showErrorMessage="1" sqref="K6" xr:uid="{A1A34EB5-D387-4D84-8C96-04B2BF0E90CD}">
      <formula1>"1,2,3,4,5,6,7,8,9,10,11,12,13,14,15,16,17,18,19"</formula1>
    </dataValidation>
    <dataValidation type="list" allowBlank="1" showInputMessage="1" showErrorMessage="1" sqref="K7" xr:uid="{98E8F6F8-23C8-4F53-9DCE-DEDFDEF12CE7}">
      <formula1>"20,21,22,23,24,25,26,27,28,29,30,31,32,33,34,35"</formula1>
    </dataValidation>
    <dataValidation type="list" allowBlank="1" showInputMessage="1" showErrorMessage="1" sqref="K8" xr:uid="{B60E20A5-A072-436A-AB4C-9BA90E8565BA}">
      <formula1>"36,37,38,39,40,41,42,43,44,45"</formula1>
    </dataValidation>
    <dataValidation type="list" allowBlank="1" showInputMessage="1" showErrorMessage="1" sqref="K9" xr:uid="{9FF4D202-F632-4FEB-B124-F97D7FCF46A1}">
      <formula1>"46,47,48,49,50,51,52,53,54,55,56,57,58,59,60,61,62,63,64,65,66,67,68,69,70"</formula1>
    </dataValidation>
    <dataValidation type="list" allowBlank="1" showInputMessage="1" showErrorMessage="1" sqref="K10" xr:uid="{0FBA3410-A296-4502-BF89-98207CCB3DE9}">
      <formula1>"71,72,73,74,75,76,77,78,79,80,81,82,83,84,85,86,87,88,89,90,91,92,93,94,95,96,97,98,99,100,102,103,104,105,106,107,108,109,110,111,112,113,114,115,116,117,118,119,120"</formula1>
    </dataValidation>
    <dataValidation type="list" allowBlank="1" showInputMessage="1" showErrorMessage="1" sqref="P16:P18" xr:uid="{6CBBB7B4-062D-427B-93B3-83E6237143C4}">
      <formula1>"何時,13,14,15,16,17,18,19,20,21,22,23,24"</formula1>
    </dataValidation>
    <dataValidation type="list" allowBlank="1" showInputMessage="1" showErrorMessage="1" sqref="Q16:Q18 N16:N18" xr:uid="{3B81A277-85EB-4367-A3AC-566CFA03C40B}">
      <formula1>"何分,0,5,10,15,20,25,30,35,40,45,50,55"</formula1>
    </dataValidation>
    <dataValidation type="list" allowBlank="1" showInputMessage="1" showErrorMessage="1" sqref="M19:Q19" xr:uid="{D7E43E4A-2B22-4DB7-A64F-FF4AD4248592}">
      <formula1>"250,251,252,253,254,255,256,257,258,259,260,261,262,263,264,265,266,267,268,269,270,271,272,273,274,275,276,277,278,279,280,281,282,283,284,285,286,287,288,289,290,291,292,293,294,295,296,297,298,299,300,301,302,303,304,305,306,307,308,309,310,311,312,313"</formula1>
    </dataValidation>
    <dataValidation type="list" allowBlank="1" showInputMessage="1" showErrorMessage="1" sqref="M16" xr:uid="{8BFF0E79-4739-4600-908A-BBFDE4710289}">
      <formula1>"何時,12,13,14,15,16,17,18,19,20,21,22,23,24"</formula1>
    </dataValidation>
    <dataValidation type="list" allowBlank="1" showInputMessage="1" showErrorMessage="1" sqref="M17:M18" xr:uid="{A4D6BB0D-136E-4BFA-AF48-288876A2D746}">
      <formula1>"何時,6,7,8,9,10,11,12,13,14,15,16,17,18,19,20,21,22,23,24"</formula1>
    </dataValidation>
    <dataValidation type="list" allowBlank="1" showInputMessage="1" showErrorMessage="1" sqref="F10:F11" xr:uid="{6A21CB5C-B8B6-44B2-BBC6-B056374A1E84}">
      <formula1>"0,1956000"</formula1>
    </dataValidation>
    <dataValidation type="list" allowBlank="1" showInputMessage="1" showErrorMessage="1" sqref="F12" xr:uid="{061FE402-DF0A-4A80-A219-201BD07E88D3}">
      <formula1>"0,100000,200000,300000,400000,500000,507000"</formula1>
    </dataValidation>
    <dataValidation type="list" allowBlank="1" showInputMessage="1" showErrorMessage="1" sqref="F13:F14" xr:uid="{ECF8E8DC-E91E-4A08-834F-938DF78CC98B}">
      <formula1>"0,1678000"</formula1>
    </dataValidation>
    <dataValidation type="list" allowBlank="1" showInputMessage="1" showErrorMessage="1" sqref="F15:F16" xr:uid="{7E419C88-5EEF-4DF7-8BC1-9E96FA8EC27C}">
      <formula1>"0,131000,262000,393000,524000,655000"</formula1>
    </dataValidation>
    <dataValidation type="list" allowBlank="1" showInputMessage="1" showErrorMessage="1" sqref="M20:Q21" xr:uid="{A743FA69-A77F-4665-AD2C-317FF9818E39}">
      <formula1>"0,1,2,3,4,5,6,7,8,9,10,11,12,13,14,15,16,17,18,19,20,21,22,23,24,25,26,27,28,29,30,31,32,33,34,35,36,37,38,39,40,41,42,43,44,45,46,47,48,49,50,51,52,53,54,55,56,57,58,59,60,61,62,63,64,65,66,67,68,69,70,71,72,73,74,75,76,77,78,79,80,81,82,83,84,85,86,87,"</formula1>
    </dataValidation>
  </dataValidations>
  <pageMargins left="0.94488188976377963" right="0.86614173228346458" top="0.39370078740157483" bottom="0.31496062992125984" header="0.23622047244094491" footer="0.23622047244094491"/>
  <pageSetup paperSize="9" scale="51" orientation="landscape" horizontalDpi="4294967293" verticalDpi="180" r:id="rId1"/>
  <headerFooter alignWithMargins="0"/>
  <rowBreaks count="1" manualBreakCount="1">
    <brk id="25" max="16383" man="1"/>
  </rowBreaks>
  <colBreaks count="1" manualBreakCount="1">
    <brk id="16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3841-3759-40B8-B1D6-B218EC1F0847}">
  <sheetPr>
    <pageSetUpPr fitToPage="1"/>
  </sheetPr>
  <dimension ref="A1:M74"/>
  <sheetViews>
    <sheetView view="pageBreakPreview" topLeftCell="D16" zoomScaleNormal="100" zoomScaleSheetLayoutView="100" workbookViewId="0">
      <selection activeCell="J16" sqref="J16"/>
    </sheetView>
  </sheetViews>
  <sheetFormatPr defaultRowHeight="18" customHeight="1"/>
  <cols>
    <col min="1" max="1" width="9.125" style="52" customWidth="1"/>
    <col min="2" max="3" width="4.75" style="52" customWidth="1"/>
    <col min="4" max="4" width="6" style="52" customWidth="1"/>
    <col min="5" max="5" width="22.375" style="52" customWidth="1"/>
    <col min="6" max="6" width="21.125" style="52" customWidth="1"/>
    <col min="7" max="7" width="19.375" style="52" customWidth="1"/>
    <col min="8" max="8" width="5.5" style="52" customWidth="1"/>
    <col min="9" max="9" width="23.875" style="52" customWidth="1"/>
    <col min="10" max="10" width="20.75" style="52" customWidth="1"/>
    <col min="11" max="11" width="1.5" style="52" hidden="1" customWidth="1"/>
    <col min="12" max="12" width="9" style="52" customWidth="1"/>
    <col min="13" max="16384" width="9" style="52"/>
  </cols>
  <sheetData>
    <row r="1" spans="1:13" ht="15.75" customHeight="1"/>
    <row r="2" spans="1:13" ht="26.25" customHeight="1">
      <c r="A2" s="68" t="s">
        <v>174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8" customHeight="1">
      <c r="A3" s="121"/>
      <c r="B3" s="122" t="s">
        <v>196</v>
      </c>
      <c r="C3" s="121"/>
      <c r="D3" s="121"/>
      <c r="E3" s="121"/>
      <c r="F3" s="121"/>
      <c r="G3" s="347" t="str">
        <f>"施設名：　"&amp;'（様式５）　補助金総括表'!$N$2</f>
        <v>施設名：　</v>
      </c>
      <c r="H3" s="347"/>
      <c r="I3" s="347"/>
      <c r="J3" s="121"/>
    </row>
    <row r="4" spans="1:13" ht="22.5" customHeight="1">
      <c r="A4" s="121"/>
      <c r="B4" s="121"/>
      <c r="C4" s="121"/>
      <c r="D4" s="121"/>
      <c r="E4" s="121"/>
      <c r="F4" s="121"/>
      <c r="G4" s="347"/>
      <c r="H4" s="347"/>
      <c r="I4" s="347"/>
      <c r="J4" s="123" t="s">
        <v>218</v>
      </c>
    </row>
    <row r="5" spans="1:13" ht="22.5" customHeight="1" thickBot="1">
      <c r="A5" s="121"/>
      <c r="B5" s="124" t="s">
        <v>59</v>
      </c>
      <c r="C5" s="121"/>
      <c r="D5" s="121"/>
      <c r="E5" s="121"/>
      <c r="F5" s="124"/>
      <c r="G5" s="125"/>
      <c r="H5" s="125"/>
      <c r="I5" s="125"/>
      <c r="J5" s="123" t="s">
        <v>219</v>
      </c>
    </row>
    <row r="6" spans="1:13" ht="21.75" customHeight="1" thickTop="1" thickBot="1">
      <c r="A6" s="121"/>
      <c r="B6" s="348" t="s">
        <v>60</v>
      </c>
      <c r="C6" s="350" t="s">
        <v>61</v>
      </c>
      <c r="D6" s="351"/>
      <c r="E6" s="351"/>
      <c r="F6" s="351"/>
      <c r="G6" s="352"/>
      <c r="H6" s="350" t="s">
        <v>62</v>
      </c>
      <c r="I6" s="351"/>
      <c r="J6" s="352"/>
    </row>
    <row r="7" spans="1:13" ht="21.75" customHeight="1" thickTop="1" thickBot="1">
      <c r="A7" s="121"/>
      <c r="B7" s="349"/>
      <c r="C7" s="350" t="s">
        <v>63</v>
      </c>
      <c r="D7" s="351"/>
      <c r="E7" s="352"/>
      <c r="F7" s="126" t="s">
        <v>64</v>
      </c>
      <c r="G7" s="127" t="s">
        <v>65</v>
      </c>
      <c r="H7" s="353" t="s">
        <v>63</v>
      </c>
      <c r="I7" s="354"/>
      <c r="J7" s="128" t="s">
        <v>64</v>
      </c>
    </row>
    <row r="8" spans="1:13" ht="21.75" customHeight="1" thickTop="1">
      <c r="A8" s="121"/>
      <c r="B8" s="349"/>
      <c r="C8" s="313" t="s">
        <v>66</v>
      </c>
      <c r="D8" s="355" t="s">
        <v>67</v>
      </c>
      <c r="E8" s="356"/>
      <c r="F8" s="129">
        <f>'（様式５）　補助金総括表'!$F$6</f>
        <v>0</v>
      </c>
      <c r="G8" s="130"/>
      <c r="H8" s="312" t="s">
        <v>68</v>
      </c>
      <c r="I8" s="130" t="s">
        <v>69</v>
      </c>
      <c r="J8" s="138"/>
    </row>
    <row r="9" spans="1:13" ht="21.75" customHeight="1">
      <c r="A9" s="121"/>
      <c r="B9" s="349"/>
      <c r="C9" s="313"/>
      <c r="D9" s="338" t="s">
        <v>70</v>
      </c>
      <c r="E9" s="339"/>
      <c r="F9" s="131">
        <f>'（様式５）　補助金総括表'!$F$7</f>
        <v>0</v>
      </c>
      <c r="G9" s="132"/>
      <c r="H9" s="313"/>
      <c r="I9" s="132" t="s">
        <v>71</v>
      </c>
      <c r="J9" s="177"/>
    </row>
    <row r="10" spans="1:13" ht="21.75" customHeight="1">
      <c r="A10" s="121"/>
      <c r="B10" s="349"/>
      <c r="C10" s="313"/>
      <c r="D10" s="338" t="s">
        <v>72</v>
      </c>
      <c r="E10" s="339"/>
      <c r="F10" s="132">
        <f>'（様式５）　補助金総括表'!$F$9</f>
        <v>0</v>
      </c>
      <c r="G10" s="132"/>
      <c r="H10" s="313"/>
      <c r="I10" s="132" t="s">
        <v>73</v>
      </c>
      <c r="J10" s="177"/>
    </row>
    <row r="11" spans="1:13" ht="21.75" customHeight="1">
      <c r="A11" s="121"/>
      <c r="B11" s="349"/>
      <c r="C11" s="313"/>
      <c r="D11" s="338" t="s">
        <v>74</v>
      </c>
      <c r="E11" s="339"/>
      <c r="F11" s="132">
        <f>'（様式５）　補助金総括表'!$F$8</f>
        <v>0</v>
      </c>
      <c r="G11" s="132"/>
      <c r="H11" s="313"/>
      <c r="I11" s="132" t="s">
        <v>75</v>
      </c>
      <c r="J11" s="177"/>
    </row>
    <row r="12" spans="1:13" ht="21.75" customHeight="1">
      <c r="A12" s="121"/>
      <c r="B12" s="349"/>
      <c r="C12" s="313"/>
      <c r="D12" s="338" t="s">
        <v>76</v>
      </c>
      <c r="E12" s="339"/>
      <c r="F12" s="132">
        <f>'（様式５）　補助金総括表'!$G$10</f>
        <v>0</v>
      </c>
      <c r="G12" s="132"/>
      <c r="H12" s="313"/>
      <c r="I12" s="132" t="s">
        <v>77</v>
      </c>
      <c r="J12" s="177"/>
    </row>
    <row r="13" spans="1:13" ht="21.75" customHeight="1">
      <c r="A13" s="121"/>
      <c r="B13" s="349"/>
      <c r="C13" s="313"/>
      <c r="D13" s="338" t="s">
        <v>78</v>
      </c>
      <c r="E13" s="339"/>
      <c r="F13" s="132">
        <f>'（様式５）　補助金総括表'!$G$12</f>
        <v>0</v>
      </c>
      <c r="G13" s="132"/>
      <c r="H13" s="313"/>
      <c r="I13" s="133" t="s">
        <v>198</v>
      </c>
      <c r="J13" s="177"/>
    </row>
    <row r="14" spans="1:13" ht="21.75" customHeight="1">
      <c r="A14" s="121"/>
      <c r="B14" s="349"/>
      <c r="C14" s="313"/>
      <c r="D14" s="344" t="s">
        <v>79</v>
      </c>
      <c r="E14" s="345"/>
      <c r="F14" s="173"/>
      <c r="G14" s="132"/>
      <c r="H14" s="313"/>
      <c r="I14" s="132" t="s">
        <v>199</v>
      </c>
      <c r="J14" s="177"/>
      <c r="L14" s="81"/>
      <c r="M14" s="81"/>
    </row>
    <row r="15" spans="1:13" ht="21.75" customHeight="1">
      <c r="A15" s="121"/>
      <c r="B15" s="349"/>
      <c r="C15" s="313"/>
      <c r="D15" s="346" t="s">
        <v>80</v>
      </c>
      <c r="E15" s="345"/>
      <c r="F15" s="130">
        <f>'（様式５）　補助金総括表'!$G$13</f>
        <v>0</v>
      </c>
      <c r="G15" s="132"/>
      <c r="H15" s="313"/>
      <c r="I15" s="132" t="s">
        <v>81</v>
      </c>
      <c r="J15" s="177"/>
    </row>
    <row r="16" spans="1:13" ht="21.75" customHeight="1" thickBot="1">
      <c r="A16" s="121"/>
      <c r="B16" s="349"/>
      <c r="C16" s="313"/>
      <c r="D16" s="338" t="s">
        <v>82</v>
      </c>
      <c r="E16" s="339"/>
      <c r="F16" s="173"/>
      <c r="G16" s="132"/>
      <c r="H16" s="313"/>
      <c r="I16" s="132" t="s">
        <v>200</v>
      </c>
      <c r="J16" s="177"/>
    </row>
    <row r="17" spans="1:12" ht="21.75" customHeight="1" thickTop="1" thickBot="1">
      <c r="A17" s="121"/>
      <c r="B17" s="349"/>
      <c r="C17" s="313"/>
      <c r="D17" s="338" t="s">
        <v>83</v>
      </c>
      <c r="E17" s="339"/>
      <c r="F17" s="132">
        <f>'（様式５）　補助金総括表'!$G$15</f>
        <v>0</v>
      </c>
      <c r="G17" s="132"/>
      <c r="H17" s="316"/>
      <c r="I17" s="134" t="s">
        <v>86</v>
      </c>
      <c r="J17" s="135">
        <f>SUM(J8:J16)</f>
        <v>0</v>
      </c>
    </row>
    <row r="18" spans="1:12" ht="21.75" customHeight="1" thickTop="1" thickBot="1">
      <c r="A18" s="121"/>
      <c r="B18" s="349"/>
      <c r="C18" s="313"/>
      <c r="D18" s="338" t="s">
        <v>84</v>
      </c>
      <c r="E18" s="339"/>
      <c r="F18" s="174"/>
      <c r="G18" s="136"/>
      <c r="H18" s="312"/>
      <c r="I18" s="137" t="s">
        <v>201</v>
      </c>
      <c r="J18" s="138"/>
    </row>
    <row r="19" spans="1:12" ht="21.75" customHeight="1" thickTop="1" thickBot="1">
      <c r="A19" s="121"/>
      <c r="B19" s="349"/>
      <c r="C19" s="313"/>
      <c r="D19" s="299" t="s">
        <v>85</v>
      </c>
      <c r="E19" s="300"/>
      <c r="F19" s="139">
        <f>SUM(F8:F18)</f>
        <v>0</v>
      </c>
      <c r="G19" s="139"/>
      <c r="H19" s="313"/>
      <c r="I19" s="140" t="s">
        <v>202</v>
      </c>
      <c r="J19" s="141"/>
      <c r="K19" s="53"/>
      <c r="L19" s="82"/>
    </row>
    <row r="20" spans="1:12" ht="21.75" customHeight="1" thickTop="1">
      <c r="A20" s="121"/>
      <c r="B20" s="349"/>
      <c r="C20" s="312" t="s">
        <v>87</v>
      </c>
      <c r="D20" s="340" t="s">
        <v>88</v>
      </c>
      <c r="E20" s="341"/>
      <c r="F20" s="178"/>
      <c r="G20" s="142"/>
      <c r="H20" s="313"/>
      <c r="I20" s="143" t="s">
        <v>89</v>
      </c>
      <c r="J20" s="144"/>
    </row>
    <row r="21" spans="1:12" ht="21.75" customHeight="1">
      <c r="A21" s="121"/>
      <c r="B21" s="349"/>
      <c r="C21" s="313"/>
      <c r="D21" s="342" t="s">
        <v>90</v>
      </c>
      <c r="E21" s="343"/>
      <c r="F21" s="156"/>
      <c r="G21" s="145"/>
      <c r="H21" s="313"/>
      <c r="I21" s="143" t="s">
        <v>91</v>
      </c>
      <c r="J21" s="144"/>
    </row>
    <row r="22" spans="1:12" ht="21.75" customHeight="1">
      <c r="A22" s="121"/>
      <c r="B22" s="349"/>
      <c r="C22" s="313"/>
      <c r="D22" s="342" t="s">
        <v>92</v>
      </c>
      <c r="E22" s="343"/>
      <c r="F22" s="177"/>
      <c r="G22" s="145"/>
      <c r="H22" s="313"/>
      <c r="I22" s="143" t="s">
        <v>93</v>
      </c>
      <c r="J22" s="144"/>
    </row>
    <row r="23" spans="1:12" ht="21.75" customHeight="1">
      <c r="A23" s="121"/>
      <c r="B23" s="349"/>
      <c r="C23" s="313"/>
      <c r="D23" s="328" t="s">
        <v>94</v>
      </c>
      <c r="E23" s="329"/>
      <c r="F23" s="177"/>
      <c r="G23" s="145"/>
      <c r="H23" s="313"/>
      <c r="I23" s="143" t="s">
        <v>220</v>
      </c>
      <c r="J23" s="144"/>
    </row>
    <row r="24" spans="1:12" ht="21.75" customHeight="1" thickBot="1">
      <c r="A24" s="121"/>
      <c r="B24" s="349"/>
      <c r="C24" s="313"/>
      <c r="D24" s="328" t="s">
        <v>95</v>
      </c>
      <c r="E24" s="329"/>
      <c r="F24" s="179"/>
      <c r="G24" s="146"/>
      <c r="H24" s="316"/>
      <c r="I24" s="147"/>
      <c r="J24" s="148"/>
    </row>
    <row r="25" spans="1:12" ht="21.75" customHeight="1" thickTop="1" thickBot="1">
      <c r="A25" s="121"/>
      <c r="B25" s="349"/>
      <c r="C25" s="316"/>
      <c r="D25" s="299" t="s">
        <v>85</v>
      </c>
      <c r="E25" s="300"/>
      <c r="F25" s="139">
        <f>SUM(F20:F24)</f>
        <v>0</v>
      </c>
      <c r="G25" s="139"/>
      <c r="H25" s="330" t="s">
        <v>85</v>
      </c>
      <c r="I25" s="331"/>
      <c r="J25" s="136">
        <f>SUM(J18:J24)</f>
        <v>0</v>
      </c>
    </row>
    <row r="26" spans="1:12" ht="21.75" customHeight="1" thickTop="1" thickBot="1">
      <c r="A26" s="121"/>
      <c r="B26" s="349"/>
      <c r="C26" s="298" t="s">
        <v>96</v>
      </c>
      <c r="D26" s="299"/>
      <c r="E26" s="300"/>
      <c r="F26" s="136">
        <f>F19+F25</f>
        <v>0</v>
      </c>
      <c r="G26" s="129"/>
      <c r="H26" s="308" t="s">
        <v>97</v>
      </c>
      <c r="I26" s="332"/>
      <c r="J26" s="129">
        <f>J17+J25</f>
        <v>0</v>
      </c>
      <c r="K26" s="53"/>
    </row>
    <row r="27" spans="1:12" ht="21.75" customHeight="1" thickTop="1" thickBot="1">
      <c r="A27" s="121"/>
      <c r="B27" s="149" t="s">
        <v>98</v>
      </c>
      <c r="C27" s="150"/>
      <c r="D27" s="150"/>
      <c r="E27" s="150"/>
      <c r="F27" s="150"/>
      <c r="G27" s="150"/>
      <c r="H27" s="150"/>
      <c r="I27" s="150"/>
      <c r="J27" s="150"/>
      <c r="L27" s="81"/>
    </row>
    <row r="28" spans="1:12" ht="21.75" customHeight="1" thickTop="1" thickBot="1">
      <c r="A28" s="121"/>
      <c r="B28" s="333" t="s">
        <v>99</v>
      </c>
      <c r="C28" s="335" t="s">
        <v>100</v>
      </c>
      <c r="D28" s="336"/>
      <c r="E28" s="336"/>
      <c r="F28" s="336"/>
      <c r="G28" s="337"/>
      <c r="H28" s="335" t="s">
        <v>101</v>
      </c>
      <c r="I28" s="336"/>
      <c r="J28" s="337"/>
    </row>
    <row r="29" spans="1:12" ht="21.75" customHeight="1" thickTop="1" thickBot="1">
      <c r="A29" s="121"/>
      <c r="B29" s="334"/>
      <c r="C29" s="335" t="s">
        <v>63</v>
      </c>
      <c r="D29" s="336"/>
      <c r="E29" s="337"/>
      <c r="F29" s="151" t="s">
        <v>64</v>
      </c>
      <c r="G29" s="152" t="s">
        <v>65</v>
      </c>
      <c r="H29" s="336" t="s">
        <v>63</v>
      </c>
      <c r="I29" s="337"/>
      <c r="J29" s="152" t="s">
        <v>64</v>
      </c>
    </row>
    <row r="30" spans="1:12" ht="21.75" customHeight="1" thickTop="1">
      <c r="A30" s="121"/>
      <c r="B30" s="334"/>
      <c r="C30" s="317" t="s">
        <v>102</v>
      </c>
      <c r="D30" s="320" t="s">
        <v>103</v>
      </c>
      <c r="E30" s="321"/>
      <c r="F30" s="180"/>
      <c r="G30" s="130"/>
      <c r="H30" s="317" t="s">
        <v>102</v>
      </c>
      <c r="I30" s="153"/>
      <c r="J30" s="178"/>
    </row>
    <row r="31" spans="1:12" ht="21.75" customHeight="1">
      <c r="A31" s="121"/>
      <c r="B31" s="334"/>
      <c r="C31" s="318"/>
      <c r="D31" s="323" t="s">
        <v>104</v>
      </c>
      <c r="E31" s="324"/>
      <c r="F31" s="144"/>
      <c r="G31" s="132"/>
      <c r="H31" s="318"/>
      <c r="I31" s="132"/>
      <c r="J31" s="177"/>
    </row>
    <row r="32" spans="1:12" ht="21.75" customHeight="1">
      <c r="A32" s="121"/>
      <c r="B32" s="334"/>
      <c r="C32" s="318"/>
      <c r="D32" s="323" t="s">
        <v>105</v>
      </c>
      <c r="E32" s="324"/>
      <c r="F32" s="144"/>
      <c r="G32" s="132"/>
      <c r="H32" s="318"/>
      <c r="I32" s="132"/>
      <c r="J32" s="177"/>
    </row>
    <row r="33" spans="1:10" ht="21.75" customHeight="1">
      <c r="A33" s="121"/>
      <c r="B33" s="334"/>
      <c r="C33" s="318"/>
      <c r="D33" s="323" t="s">
        <v>106</v>
      </c>
      <c r="E33" s="324"/>
      <c r="F33" s="144"/>
      <c r="G33" s="132"/>
      <c r="H33" s="318"/>
      <c r="I33" s="132"/>
      <c r="J33" s="177"/>
    </row>
    <row r="34" spans="1:10" ht="21.75" customHeight="1">
      <c r="A34" s="121"/>
      <c r="B34" s="334"/>
      <c r="C34" s="318"/>
      <c r="D34" s="323" t="s">
        <v>107</v>
      </c>
      <c r="E34" s="324"/>
      <c r="F34" s="144"/>
      <c r="G34" s="132"/>
      <c r="H34" s="318"/>
      <c r="I34" s="132"/>
      <c r="J34" s="177"/>
    </row>
    <row r="35" spans="1:10" ht="21.75" customHeight="1">
      <c r="A35" s="121"/>
      <c r="B35" s="334"/>
      <c r="C35" s="318"/>
      <c r="D35" s="325" t="s">
        <v>108</v>
      </c>
      <c r="E35" s="324"/>
      <c r="F35" s="144"/>
      <c r="G35" s="132"/>
      <c r="H35" s="318"/>
      <c r="I35" s="133"/>
      <c r="J35" s="177"/>
    </row>
    <row r="36" spans="1:10" ht="21.75" customHeight="1">
      <c r="A36" s="121"/>
      <c r="B36" s="334"/>
      <c r="C36" s="319"/>
      <c r="D36" s="325" t="s">
        <v>109</v>
      </c>
      <c r="E36" s="324"/>
      <c r="F36" s="144"/>
      <c r="G36" s="132"/>
      <c r="H36" s="319"/>
      <c r="I36" s="133"/>
      <c r="J36" s="177"/>
    </row>
    <row r="37" spans="1:10" ht="21.75" customHeight="1" thickBot="1">
      <c r="A37" s="121"/>
      <c r="B37" s="334"/>
      <c r="C37" s="319"/>
      <c r="D37" s="326" t="s">
        <v>110</v>
      </c>
      <c r="E37" s="327"/>
      <c r="F37" s="181"/>
      <c r="G37" s="136"/>
      <c r="H37" s="319"/>
      <c r="I37" s="136"/>
      <c r="J37" s="182"/>
    </row>
    <row r="38" spans="1:10" ht="21.75" customHeight="1" thickTop="1" thickBot="1">
      <c r="A38" s="121"/>
      <c r="B38" s="334"/>
      <c r="C38" s="319"/>
      <c r="D38" s="310" t="s">
        <v>85</v>
      </c>
      <c r="E38" s="311"/>
      <c r="F38" s="135">
        <f>SUM(F30:F37)</f>
        <v>0</v>
      </c>
      <c r="G38" s="139"/>
      <c r="H38" s="322"/>
      <c r="I38" s="154" t="s">
        <v>85</v>
      </c>
      <c r="J38" s="139">
        <f>SUM(J30:K37)</f>
        <v>0</v>
      </c>
    </row>
    <row r="39" spans="1:10" ht="21.75" customHeight="1" thickTop="1">
      <c r="A39" s="121"/>
      <c r="B39" s="334"/>
      <c r="C39" s="312" t="s">
        <v>111</v>
      </c>
      <c r="D39" s="314" t="s">
        <v>203</v>
      </c>
      <c r="E39" s="315"/>
      <c r="F39" s="180"/>
      <c r="G39" s="130"/>
      <c r="H39" s="312" t="s">
        <v>111</v>
      </c>
      <c r="I39" s="130" t="s">
        <v>69</v>
      </c>
      <c r="J39" s="184"/>
    </row>
    <row r="40" spans="1:10" ht="21.75" customHeight="1">
      <c r="A40" s="121"/>
      <c r="B40" s="334"/>
      <c r="C40" s="313"/>
      <c r="D40" s="301" t="s">
        <v>204</v>
      </c>
      <c r="E40" s="303"/>
      <c r="F40" s="144"/>
      <c r="G40" s="132"/>
      <c r="H40" s="313"/>
      <c r="I40" s="132" t="s">
        <v>71</v>
      </c>
      <c r="J40" s="177"/>
    </row>
    <row r="41" spans="1:10" ht="21.75" customHeight="1">
      <c r="A41" s="121"/>
      <c r="B41" s="334"/>
      <c r="C41" s="313"/>
      <c r="D41" s="301" t="s">
        <v>205</v>
      </c>
      <c r="E41" s="303"/>
      <c r="F41" s="144"/>
      <c r="G41" s="131"/>
      <c r="H41" s="313"/>
      <c r="I41" s="132" t="s">
        <v>73</v>
      </c>
      <c r="J41" s="177"/>
    </row>
    <row r="42" spans="1:10" ht="21.75" customHeight="1">
      <c r="A42" s="121"/>
      <c r="B42" s="334"/>
      <c r="C42" s="313"/>
      <c r="D42" s="301" t="s">
        <v>206</v>
      </c>
      <c r="E42" s="303"/>
      <c r="F42" s="180"/>
      <c r="G42" s="133"/>
      <c r="H42" s="313"/>
      <c r="I42" s="132" t="s">
        <v>75</v>
      </c>
      <c r="J42" s="177"/>
    </row>
    <row r="43" spans="1:10" ht="21.75" customHeight="1">
      <c r="A43" s="121"/>
      <c r="B43" s="334"/>
      <c r="C43" s="313"/>
      <c r="D43" s="301" t="s">
        <v>207</v>
      </c>
      <c r="E43" s="303"/>
      <c r="F43" s="144"/>
      <c r="G43" s="132"/>
      <c r="H43" s="313"/>
      <c r="I43" s="132" t="s">
        <v>77</v>
      </c>
      <c r="J43" s="177"/>
    </row>
    <row r="44" spans="1:10" ht="21.75" customHeight="1">
      <c r="A44" s="121"/>
      <c r="B44" s="334"/>
      <c r="C44" s="313"/>
      <c r="D44" s="301" t="s">
        <v>208</v>
      </c>
      <c r="E44" s="303"/>
      <c r="F44" s="144"/>
      <c r="G44" s="132"/>
      <c r="H44" s="313"/>
      <c r="I44" s="133" t="s">
        <v>198</v>
      </c>
      <c r="J44" s="177"/>
    </row>
    <row r="45" spans="1:10" ht="21.75" customHeight="1">
      <c r="A45" s="121"/>
      <c r="B45" s="334"/>
      <c r="C45" s="313"/>
      <c r="D45" s="301" t="s">
        <v>209</v>
      </c>
      <c r="E45" s="303"/>
      <c r="F45" s="183"/>
      <c r="G45" s="132"/>
      <c r="H45" s="313"/>
      <c r="I45" s="132" t="s">
        <v>199</v>
      </c>
      <c r="J45" s="144"/>
    </row>
    <row r="46" spans="1:10" ht="21.75" customHeight="1">
      <c r="A46" s="121"/>
      <c r="B46" s="334"/>
      <c r="C46" s="313"/>
      <c r="D46" s="301" t="s">
        <v>210</v>
      </c>
      <c r="E46" s="303"/>
      <c r="F46" s="144"/>
      <c r="G46" s="130"/>
      <c r="H46" s="313"/>
      <c r="I46" s="155" t="s">
        <v>112</v>
      </c>
      <c r="J46" s="180"/>
    </row>
    <row r="47" spans="1:10" ht="21.75" customHeight="1">
      <c r="A47" s="121"/>
      <c r="B47" s="334"/>
      <c r="C47" s="313"/>
      <c r="D47" s="301" t="s">
        <v>211</v>
      </c>
      <c r="E47" s="303"/>
      <c r="F47" s="144"/>
      <c r="G47" s="132"/>
      <c r="H47" s="313"/>
      <c r="I47" s="133"/>
      <c r="J47" s="177"/>
    </row>
    <row r="48" spans="1:10" ht="21.75" customHeight="1">
      <c r="A48" s="121"/>
      <c r="B48" s="334"/>
      <c r="C48" s="313"/>
      <c r="D48" s="301" t="s">
        <v>212</v>
      </c>
      <c r="E48" s="303"/>
      <c r="F48" s="180"/>
      <c r="G48" s="130"/>
      <c r="H48" s="313"/>
      <c r="I48" s="132"/>
      <c r="J48" s="177"/>
    </row>
    <row r="49" spans="1:10" ht="21.75" customHeight="1">
      <c r="A49" s="121"/>
      <c r="B49" s="334"/>
      <c r="C49" s="313"/>
      <c r="D49" s="301" t="s">
        <v>213</v>
      </c>
      <c r="E49" s="303"/>
      <c r="F49" s="144"/>
      <c r="G49" s="132"/>
      <c r="H49" s="313"/>
      <c r="I49" s="132"/>
      <c r="J49" s="178"/>
    </row>
    <row r="50" spans="1:10" ht="21.75" customHeight="1" thickBot="1">
      <c r="A50" s="121"/>
      <c r="B50" s="334"/>
      <c r="C50" s="313"/>
      <c r="D50" s="301" t="s">
        <v>214</v>
      </c>
      <c r="E50" s="303"/>
      <c r="F50" s="144"/>
      <c r="G50" s="132"/>
      <c r="H50" s="313"/>
      <c r="I50" s="133"/>
      <c r="J50" s="177"/>
    </row>
    <row r="51" spans="1:10" ht="21.75" customHeight="1" thickTop="1" thickBot="1">
      <c r="A51" s="121"/>
      <c r="B51" s="334"/>
      <c r="C51" s="313"/>
      <c r="D51" s="301" t="s">
        <v>215</v>
      </c>
      <c r="E51" s="302"/>
      <c r="F51" s="156"/>
      <c r="G51" s="131"/>
      <c r="H51" s="313"/>
      <c r="I51" s="154" t="s">
        <v>85</v>
      </c>
      <c r="J51" s="135">
        <f>SUM(J39:J50)</f>
        <v>0</v>
      </c>
    </row>
    <row r="52" spans="1:10" ht="21.75" customHeight="1" thickTop="1">
      <c r="A52" s="121"/>
      <c r="B52" s="334"/>
      <c r="C52" s="313"/>
      <c r="D52" s="301" t="s">
        <v>216</v>
      </c>
      <c r="E52" s="302"/>
      <c r="F52" s="132">
        <f>$F$13</f>
        <v>0</v>
      </c>
      <c r="G52" s="131"/>
      <c r="H52" s="313"/>
      <c r="I52" s="157" t="s">
        <v>113</v>
      </c>
      <c r="J52" s="185"/>
    </row>
    <row r="53" spans="1:10" ht="21.75" customHeight="1">
      <c r="A53" s="121"/>
      <c r="B53" s="334"/>
      <c r="C53" s="313"/>
      <c r="D53" s="301" t="s">
        <v>217</v>
      </c>
      <c r="E53" s="302"/>
      <c r="F53" s="175"/>
      <c r="G53" s="131"/>
      <c r="H53" s="313"/>
      <c r="I53" s="157" t="s">
        <v>114</v>
      </c>
      <c r="J53" s="183"/>
    </row>
    <row r="54" spans="1:10" ht="21.75" customHeight="1">
      <c r="A54" s="121"/>
      <c r="B54" s="334"/>
      <c r="C54" s="313"/>
      <c r="D54" s="301" t="s">
        <v>112</v>
      </c>
      <c r="E54" s="303"/>
      <c r="F54" s="183"/>
      <c r="G54" s="158"/>
      <c r="H54" s="313"/>
      <c r="I54" s="159"/>
      <c r="J54" s="144"/>
    </row>
    <row r="55" spans="1:10" ht="21.75" customHeight="1">
      <c r="A55" s="121"/>
      <c r="B55" s="334"/>
      <c r="C55" s="313"/>
      <c r="D55" s="304"/>
      <c r="E55" s="305"/>
      <c r="F55" s="144"/>
      <c r="G55" s="133"/>
      <c r="H55" s="313"/>
      <c r="I55" s="160" t="s">
        <v>115</v>
      </c>
      <c r="J55" s="186"/>
    </row>
    <row r="56" spans="1:10" ht="21.75" customHeight="1" thickBot="1">
      <c r="A56" s="121"/>
      <c r="B56" s="334"/>
      <c r="C56" s="313"/>
      <c r="D56" s="306"/>
      <c r="E56" s="307"/>
      <c r="F56" s="180"/>
      <c r="G56" s="161"/>
      <c r="H56" s="313"/>
      <c r="I56" s="162"/>
      <c r="J56" s="181"/>
    </row>
    <row r="57" spans="1:10" ht="21.75" customHeight="1" thickTop="1" thickBot="1">
      <c r="A57" s="121"/>
      <c r="B57" s="334"/>
      <c r="C57" s="313"/>
      <c r="D57" s="308" t="s">
        <v>85</v>
      </c>
      <c r="E57" s="309"/>
      <c r="F57" s="163">
        <f>SUM(F39:F56)</f>
        <v>0</v>
      </c>
      <c r="G57" s="129"/>
      <c r="H57" s="316"/>
      <c r="I57" s="154" t="s">
        <v>85</v>
      </c>
      <c r="J57" s="136">
        <f>SUM(J52:J56)</f>
        <v>0</v>
      </c>
    </row>
    <row r="58" spans="1:10" ht="21.75" customHeight="1" thickTop="1" thickBot="1">
      <c r="A58" s="121"/>
      <c r="B58" s="334"/>
      <c r="C58" s="298" t="s">
        <v>8</v>
      </c>
      <c r="D58" s="299"/>
      <c r="E58" s="300"/>
      <c r="F58" s="135">
        <f>F38+F57</f>
        <v>0</v>
      </c>
      <c r="G58" s="139"/>
      <c r="H58" s="298" t="s">
        <v>8</v>
      </c>
      <c r="I58" s="300"/>
      <c r="J58" s="135">
        <f>J38+J51+J57</f>
        <v>0</v>
      </c>
    </row>
    <row r="59" spans="1:10" ht="21.75" customHeight="1" thickTop="1">
      <c r="A59" s="121"/>
      <c r="B59" s="164"/>
      <c r="C59" s="165"/>
      <c r="D59" s="146"/>
      <c r="E59" s="166"/>
      <c r="F59" s="166"/>
      <c r="G59" s="166"/>
      <c r="H59" s="168" t="s">
        <v>221</v>
      </c>
      <c r="J59" s="166"/>
    </row>
    <row r="60" spans="1:10" ht="21.75" customHeight="1">
      <c r="A60" s="121"/>
      <c r="B60" s="169"/>
      <c r="C60" s="167"/>
      <c r="D60" s="170"/>
      <c r="E60" s="170"/>
      <c r="F60" s="171"/>
      <c r="G60" s="171"/>
      <c r="H60" s="167"/>
      <c r="I60" s="166"/>
      <c r="J60" s="166"/>
    </row>
    <row r="61" spans="1:10" ht="18" customHeight="1">
      <c r="A61" s="124"/>
      <c r="B61" s="169"/>
      <c r="C61" s="169"/>
      <c r="D61" s="172"/>
      <c r="E61" s="172"/>
      <c r="F61" s="172"/>
      <c r="G61" s="121"/>
      <c r="H61" s="169"/>
      <c r="I61" s="121"/>
      <c r="J61" s="121"/>
    </row>
    <row r="62" spans="1:10" ht="18" customHeight="1">
      <c r="A62" s="121"/>
      <c r="B62" s="121"/>
      <c r="C62" s="121"/>
      <c r="D62" s="121"/>
      <c r="E62" s="121"/>
      <c r="F62" s="121"/>
      <c r="G62" s="121"/>
      <c r="H62" s="121"/>
      <c r="I62" s="121"/>
      <c r="J62" s="121"/>
    </row>
    <row r="63" spans="1:10" ht="18" customHeight="1">
      <c r="A63" s="121"/>
      <c r="B63" s="121"/>
      <c r="C63" s="121"/>
      <c r="D63" s="121"/>
      <c r="E63" s="121"/>
      <c r="F63" s="121"/>
      <c r="G63" s="121"/>
      <c r="H63" s="121"/>
      <c r="I63" s="121"/>
      <c r="J63" s="121"/>
    </row>
    <row r="64" spans="1:10" ht="18" customHeight="1">
      <c r="A64" s="121"/>
      <c r="B64" s="121"/>
      <c r="C64" s="121"/>
      <c r="D64" s="121"/>
      <c r="E64" s="121"/>
      <c r="F64" s="121"/>
      <c r="G64" s="121"/>
      <c r="H64" s="121"/>
      <c r="I64" s="121"/>
      <c r="J64" s="121"/>
    </row>
    <row r="65" spans="1:11" ht="18" customHeight="1">
      <c r="A65" s="121"/>
      <c r="B65" s="121"/>
      <c r="C65" s="121"/>
      <c r="D65" s="121"/>
      <c r="E65" s="121"/>
      <c r="F65" s="121"/>
      <c r="G65" s="121"/>
      <c r="H65" s="121"/>
      <c r="I65" s="121"/>
      <c r="J65" s="121"/>
    </row>
    <row r="66" spans="1:11" ht="18" customHeight="1">
      <c r="A66" s="121"/>
      <c r="B66" s="121"/>
      <c r="C66" s="121"/>
      <c r="D66" s="121"/>
      <c r="E66" s="121"/>
      <c r="F66" s="121"/>
      <c r="G66" s="121"/>
      <c r="H66" s="121"/>
      <c r="I66" s="121"/>
      <c r="J66" s="121"/>
    </row>
    <row r="67" spans="1:11" ht="18" customHeight="1">
      <c r="A67" s="121"/>
      <c r="B67" s="121"/>
      <c r="C67" s="121"/>
      <c r="D67" s="121"/>
      <c r="E67" s="121"/>
      <c r="F67" s="121"/>
      <c r="G67" s="121"/>
      <c r="H67" s="121"/>
      <c r="I67" s="121"/>
      <c r="J67" s="121"/>
    </row>
    <row r="68" spans="1:11" ht="18" customHeight="1">
      <c r="A68" s="121"/>
      <c r="B68" s="121"/>
      <c r="C68" s="121"/>
      <c r="D68" s="121"/>
      <c r="E68" s="121"/>
      <c r="F68" s="121"/>
      <c r="G68" s="121"/>
      <c r="H68" s="121"/>
      <c r="I68" s="121"/>
      <c r="J68" s="121"/>
    </row>
    <row r="69" spans="1:11" ht="18" customHeight="1">
      <c r="A69" s="121"/>
      <c r="B69" s="121"/>
      <c r="C69" s="121"/>
      <c r="D69" s="121"/>
      <c r="E69" s="121"/>
      <c r="F69" s="121"/>
      <c r="G69" s="121"/>
      <c r="H69" s="121"/>
      <c r="I69" s="121"/>
      <c r="J69" s="121"/>
    </row>
    <row r="70" spans="1:11" ht="18" customHeight="1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53"/>
    </row>
    <row r="74" spans="1:11" ht="56.25" customHeight="1"/>
  </sheetData>
  <mergeCells count="70">
    <mergeCell ref="D15:E15"/>
    <mergeCell ref="G3:I4"/>
    <mergeCell ref="B6:B26"/>
    <mergeCell ref="C6:G6"/>
    <mergeCell ref="H6:J6"/>
    <mergeCell ref="C7:E7"/>
    <mergeCell ref="H7:I7"/>
    <mergeCell ref="C8:C19"/>
    <mergeCell ref="D8:E8"/>
    <mergeCell ref="H8:H17"/>
    <mergeCell ref="D9:E9"/>
    <mergeCell ref="D10:E10"/>
    <mergeCell ref="D11:E11"/>
    <mergeCell ref="D12:E12"/>
    <mergeCell ref="D13:E13"/>
    <mergeCell ref="D14:E14"/>
    <mergeCell ref="D16:E16"/>
    <mergeCell ref="D17:E17"/>
    <mergeCell ref="D18:E18"/>
    <mergeCell ref="H18:H24"/>
    <mergeCell ref="D19:E19"/>
    <mergeCell ref="D20:E20"/>
    <mergeCell ref="D21:E21"/>
    <mergeCell ref="D22:E22"/>
    <mergeCell ref="D23:E23"/>
    <mergeCell ref="B28:B58"/>
    <mergeCell ref="C28:G28"/>
    <mergeCell ref="H28:J28"/>
    <mergeCell ref="C29:E29"/>
    <mergeCell ref="H29:I29"/>
    <mergeCell ref="D24:E24"/>
    <mergeCell ref="D25:E25"/>
    <mergeCell ref="H25:I25"/>
    <mergeCell ref="C26:E26"/>
    <mergeCell ref="H26:I26"/>
    <mergeCell ref="C20:C25"/>
    <mergeCell ref="D33:E33"/>
    <mergeCell ref="D34:E34"/>
    <mergeCell ref="D35:E35"/>
    <mergeCell ref="D36:E36"/>
    <mergeCell ref="D37:E37"/>
    <mergeCell ref="D51:E51"/>
    <mergeCell ref="D38:E38"/>
    <mergeCell ref="C39:C57"/>
    <mergeCell ref="D39:E39"/>
    <mergeCell ref="H39:H57"/>
    <mergeCell ref="D40:E40"/>
    <mergeCell ref="D41:E41"/>
    <mergeCell ref="D42:E42"/>
    <mergeCell ref="D43:E43"/>
    <mergeCell ref="D44:E44"/>
    <mergeCell ref="D45:E45"/>
    <mergeCell ref="C30:C38"/>
    <mergeCell ref="D30:E30"/>
    <mergeCell ref="H30:H38"/>
    <mergeCell ref="D31:E31"/>
    <mergeCell ref="D32:E32"/>
    <mergeCell ref="D46:E46"/>
    <mergeCell ref="D47:E47"/>
    <mergeCell ref="D48:E48"/>
    <mergeCell ref="D49:E49"/>
    <mergeCell ref="D50:E50"/>
    <mergeCell ref="C58:E58"/>
    <mergeCell ref="H58:I58"/>
    <mergeCell ref="D52:E52"/>
    <mergeCell ref="D53:E53"/>
    <mergeCell ref="D54:E54"/>
    <mergeCell ref="D55:E55"/>
    <mergeCell ref="D56:E56"/>
    <mergeCell ref="D57:E57"/>
  </mergeCells>
  <phoneticPr fontId="1"/>
  <pageMargins left="0.30458333333333326" right="0.35416666666666669" top="0.75" bottom="0.52416666666666667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（様式４）資金計画書</vt:lpstr>
      <vt:lpstr>（様式５）　補助金総括表</vt:lpstr>
      <vt:lpstr>（様式６）収支予算書</vt:lpstr>
      <vt:lpstr>'（様式４）資金計画書'!Print_Area</vt:lpstr>
      <vt:lpstr>'（様式５）　補助金総括表'!Print_Area</vt:lpstr>
      <vt:lpstr>'（様式６）収支予算書'!Print_Area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19PC-309</dc:creator>
  <cp:lastModifiedBy>19PC-309</cp:lastModifiedBy>
  <cp:lastPrinted>2021-12-06T01:17:39Z</cp:lastPrinted>
  <dcterms:created xsi:type="dcterms:W3CDTF">2020-09-14T04:38:09Z</dcterms:created>
  <dcterms:modified xsi:type="dcterms:W3CDTF">2021-12-06T06:35:12Z</dcterms:modified>
</cp:coreProperties>
</file>