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23PC-Z02\Desktop\1.27〆公営企業に係る経営比較分析表（令和６年度決算）\"/>
    </mc:Choice>
  </mc:AlternateContent>
  <xr:revisionPtr revIDLastSave="0" documentId="13_ncr:1_{047C97AC-B774-4BCF-8946-DBF3F2B634EA}" xr6:coauthVersionLast="47" xr6:coauthVersionMax="47" xr10:uidLastSave="{00000000-0000-0000-0000-000000000000}"/>
  <workbookProtection workbookAlgorithmName="SHA-512" workbookHashValue="7T4Pybup2OXGdf4VMRi/pJqqMablPgPlyfiSstireXetS0+P38dpCggrfbzzAKiddmZYSTgkt3MqpEay1GNshQ==" workbookSaltValue="CeHd6Jm08JEQSX7Yir/iA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R6" i="5"/>
  <c r="AL8" i="4" s="1"/>
  <c r="Q6" i="5"/>
  <c r="W10" i="4" s="1"/>
  <c r="P6" i="5"/>
  <c r="P10" i="4" s="1"/>
  <c r="O6" i="5"/>
  <c r="N6" i="5"/>
  <c r="M6" i="5"/>
  <c r="AD8" i="4" s="1"/>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E85" i="4"/>
  <c r="BB10" i="4"/>
  <c r="I10" i="4"/>
  <c r="B10" i="4"/>
  <c r="AT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<sst xmlns="http://schemas.openxmlformats.org/spreadsheetml/2006/main" count="228" uniqueCount="113">
  <si>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</si>
  <si>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</si>
  <si>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</si>
  <si>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</si>
  <si>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</si>
  <si>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</si>
  <si>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</si>
  <si>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</si>
  <si>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</si>
  <si>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</si>
  <si>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</si>
  <si>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</si>
  <si>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</si>
  <si>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</si>
  <si>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</si>
  <si>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</si>
  <si>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</si>
  <si>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</si>
  <si>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</si>
  <si>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</si>
  <si>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</si>
  <si>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</si>
  <si>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</si>
  <si>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</si>
  <si>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</si>
  <si>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</si>
  <si>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</si>
  <si>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</si>
  <si>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</si>
  <si>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</si>
  <si>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</si>
  <si>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</si>
  <si>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</si>
  <si>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</si>
  <si>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</si>
  <si>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</si>
  <si>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</si>
  <si>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</si>
  <si>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</si>
  <si>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</si>
  <si>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</si>
  <si>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</si>
  <si>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</si>
  <si>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</si>
  <si>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</si>
  <si>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</si>
  <si>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</si>
  <si>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</si>
  <si>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</si>
  <si>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</si>
  <si>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</si>
  <si>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</si>
  <si>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</si>
  <si>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</si>
  <si>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</si>
  <si>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</si>
  <si>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</si>
  <si>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</si>
  <si>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</si>
  <si>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</si>
  <si>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</si>
  <si>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</si>
  <si>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</si>
  <si>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</si>
  <si>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</si>
  <si>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</si>
  <si>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</si>
  <si>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</si>
  <si>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</si>
  <si>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</si>
  <si>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</si>
  <si>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</si>
  <si>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</si>
  <si>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</si>
  <si>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</si>
  <si>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</si>
  <si>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</si>
  <si>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</si>
  <si>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</si>
  <si>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</si>
  <si>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</si>
  <si>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</si>
  <si>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</si>
  <si>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</si>
  <si>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</si>
  <si>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</si>
  <si>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</si>
  <si>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</si>
  <si>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</si>
  <si>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</si>
  <si>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</si>
  <si>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</si>
  <si>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</si>
  <si>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名護市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</si>
  <si>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</si>
  <si>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</si>
  <si>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</si>
  <si>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</si>
  <si>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</si>
  <si>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</si>
  <si>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</si>
  <si>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</si>
  <si>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</si>
  <si>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</si>
  <si>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</si>
  <si>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</si>
  <si>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</si>
  <si>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</si>
  <si>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</si>
  <si>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</si>
  <si>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①経常収支比率は、単年度の収支が黒字であることを示している。本市は100％以上となっており、健全な水準にある。
②累積欠損金比率は0％であり、特に問題はない。
③流動比率は、短期的（1年以内）な債務に対する支払能力を表しており、100％を上回っているため健全な状態にある。
④企業債残高対給水収益比率は、企業債残高の規模を表す指標である。類似団体と比べて数値は低いが、水道施設の老朽化などに対応するため必要な更新を計画的に実施する必要があり企業債残高が極端に増加しないよう平準化を図る必要がある。
⑤料金回収率は100％を超えており、給水に係る費用を料金収入で賄えている。
⑥給水原価は、有収水量（水道料金収入となる水量）1㎥あたり、どれだけの費用がかかっているかを表す指標であり、令和６年度は類似団体平均より低い状況にある。施設の老朽化が進む中、適切な維持管理に努め継続して経営改善の検討を行っていく必要がある。
⑦施設利用率は、類似団体と比較して高く、施設の利用状況や規模は適切である。
⑧有収率は、100％に近ければ近いほど施設の稼働状況が収益に反映されているといえる。類似団体と比較して高い値を維持しているので、今後も引き続き漏水防止対策等の強化に努める。</t>
    <rPh sb="355" eb="356">
      <t>ヒク</t>
    </rPh>
    <phoneticPr fontId="4"/>
  </si>
  <si>
    <t>①有形固定資産減価償却率は、有形固定資産の老朽化度合いを示している。類似団体と比較して数値が高いので、今後着実な施設更新をする必要があり、財源の確保が必要である。
②管路経年化率は、管路の老朽化度合いを示している。令和２年度に管路情報の見直しを行っており、40年を経過した管路は類似団体に比べ低いが今後の増加が見込まれる。計画的かつ効率的に更新に取り込む必要がある。
③管路更新率は、0.31％と類似団体平均値と比べて低い値となっている。老朽管の更新を計画的に実施する必要がある。</t>
    <phoneticPr fontId="4"/>
  </si>
  <si>
    <r>
      <t>上記１の経営の健全性・効率性については、概ね適正に推移している。
　しかし、２の老朽化の状況については、</t>
    </r>
    <r>
      <rPr>
        <sz val="11"/>
        <rFont val="ＭＳ ゴシック"/>
        <family val="3"/>
        <charset val="128"/>
      </rPr>
      <t>有形固定資産減価償却率が高く</t>
    </r>
    <r>
      <rPr>
        <sz val="11"/>
        <color theme="1"/>
        <rFont val="ＭＳ ゴシック"/>
        <family val="3"/>
        <charset val="128"/>
      </rPr>
      <t>、管路更新率は非常に低い状況であり、今後は計画的に施設更新を行っていく必要がある。
　また、県企業局による受水費単価の増加や物価高騰による費用の増加があり、さらに将来の給水人口は減少し、給水収益は下降を辿ることも予測される。引き続き安定経営の持続のため、水道ビジョンや経営戦略の定期的な見直しを行い、施設整備の計画的な実施や水道料金の見直しを含めた事業運営等の効率化に取り組む必要があ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</si>
</sst>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0.09</c:v>
                </c:pt>
                <c:pt idx="1">
                  <c:v>0.37</c:v>
                </c:pt>
                <c:pt idx="2">
                  <c:v>0.01</c:v>
                </c:pt>
                <c:pt idx="3">
                  <c:v>0.17</c:v>
                </c:pt>
                <c:pt idx="4">
                  <c:v>0.31</c:v>
                </c:pt>
              </c:numCache>
            </c:numRef>
          </c:val>
          <c:extLst>
            <c:ext xmlns:c16="http://schemas.microsoft.com/office/drawing/2014/chart" uri="{C3380CC4-5D6E-409C-BE32-E72D297353CC}">
              <c16:uniqueId val="{00000000-9B5E-4C87-8E32-459E9464ECA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9B5E-4C87-8E32-459E9464ECA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62.51</c:v>
                </c:pt>
                <c:pt idx="1">
                  <c:v>62.84</c:v>
                </c:pt>
                <c:pt idx="2">
                  <c:v>65.42</c:v>
                </c:pt>
                <c:pt idx="3">
                  <c:v>65.61</c:v>
                </c:pt>
                <c:pt idx="4">
                  <c:v>66.48</c:v>
                </c:pt>
              </c:numCache>
            </c:numRef>
          </c:val>
          <c:extLst>
            <c:ext xmlns:c16="http://schemas.microsoft.com/office/drawing/2014/chart" uri="{C3380CC4-5D6E-409C-BE32-E72D297353CC}">
              <c16:uniqueId val="{00000000-C5D5-4253-8C1C-0A3DB7E6531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C5D5-4253-8C1C-0A3DB7E6531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91.75</c:v>
                </c:pt>
                <c:pt idx="1">
                  <c:v>91.3</c:v>
                </c:pt>
                <c:pt idx="2">
                  <c:v>90.88</c:v>
                </c:pt>
                <c:pt idx="3">
                  <c:v>92.94</c:v>
                </c:pt>
                <c:pt idx="4">
                  <c:v>92.54</c:v>
                </c:pt>
              </c:numCache>
            </c:numRef>
          </c:val>
          <c:extLst>
            <c:ext xmlns:c16="http://schemas.microsoft.com/office/drawing/2014/chart" uri="{C3380CC4-5D6E-409C-BE32-E72D297353CC}">
              <c16:uniqueId val="{00000000-D0DC-4085-A32B-9A5829B8A35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D0DC-4085-A32B-9A5829B8A35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122.47</c:v>
                </c:pt>
                <c:pt idx="1">
                  <c:v>115.44</c:v>
                </c:pt>
                <c:pt idx="2">
                  <c:v>123.17</c:v>
                </c:pt>
                <c:pt idx="3">
                  <c:v>121.45</c:v>
                </c:pt>
                <c:pt idx="4">
                  <c:v>122.94</c:v>
                </c:pt>
              </c:numCache>
            </c:numRef>
          </c:val>
          <c:extLst>
            <c:ext xmlns:c16="http://schemas.microsoft.com/office/drawing/2014/chart" uri="{C3380CC4-5D6E-409C-BE32-E72D297353CC}">
              <c16:uniqueId val="{00000000-EF9E-4C57-8247-1BBFA34A406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EF9E-4C57-8247-1BBFA34A406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60.38</c:v>
                </c:pt>
                <c:pt idx="1">
                  <c:v>61.77</c:v>
                </c:pt>
                <c:pt idx="2">
                  <c:v>63.08</c:v>
                </c:pt>
                <c:pt idx="3">
                  <c:v>64.180000000000007</c:v>
                </c:pt>
                <c:pt idx="4">
                  <c:v>61.55</c:v>
                </c:pt>
              </c:numCache>
            </c:numRef>
          </c:val>
          <c:extLst>
            <c:ext xmlns:c16="http://schemas.microsoft.com/office/drawing/2014/chart" uri="{C3380CC4-5D6E-409C-BE32-E72D297353CC}">
              <c16:uniqueId val="{00000000-83D4-4389-AB38-10F27ABE7F8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83D4-4389-AB38-10F27ABE7F8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14.85</c:v>
                </c:pt>
                <c:pt idx="1">
                  <c:v>15.91</c:v>
                </c:pt>
                <c:pt idx="2">
                  <c:v>16.54</c:v>
                </c:pt>
                <c:pt idx="3">
                  <c:v>17.940000000000001</c:v>
                </c:pt>
                <c:pt idx="4">
                  <c:v>21.06</c:v>
                </c:pt>
              </c:numCache>
            </c:numRef>
          </c:val>
          <c:extLst>
            <c:ext xmlns:c16="http://schemas.microsoft.com/office/drawing/2014/chart" uri="{C3380CC4-5D6E-409C-BE32-E72D297353CC}">
              <c16:uniqueId val="{00000000-7C1F-46EC-8CF4-46477B0E70A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7C1F-46EC-8CF4-46477B0E70A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A8-4C81-AE06-AB1B0F8D9B7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06A8-4C81-AE06-AB1B0F8D9B7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506.08</c:v>
                </c:pt>
                <c:pt idx="1">
                  <c:v>541.13</c:v>
                </c:pt>
                <c:pt idx="2">
                  <c:v>609.02</c:v>
                </c:pt>
                <c:pt idx="3">
                  <c:v>621.04</c:v>
                </c:pt>
                <c:pt idx="4">
                  <c:v>719.95</c:v>
                </c:pt>
              </c:numCache>
            </c:numRef>
          </c:val>
          <c:extLst>
            <c:ext xmlns:c16="http://schemas.microsoft.com/office/drawing/2014/chart" uri="{C3380CC4-5D6E-409C-BE32-E72D297353CC}">
              <c16:uniqueId val="{00000000-F8D2-45F6-BFC4-D294DB9794F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F8D2-45F6-BFC4-D294DB9794F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128.97999999999999</c:v>
                </c:pt>
                <c:pt idx="1">
                  <c:v>119.51</c:v>
                </c:pt>
                <c:pt idx="2">
                  <c:v>103.05</c:v>
                </c:pt>
                <c:pt idx="3">
                  <c:v>103.57</c:v>
                </c:pt>
                <c:pt idx="4">
                  <c:v>96.1</c:v>
                </c:pt>
              </c:numCache>
            </c:numRef>
          </c:val>
          <c:extLst>
            <c:ext xmlns:c16="http://schemas.microsoft.com/office/drawing/2014/chart" uri="{C3380CC4-5D6E-409C-BE32-E72D297353CC}">
              <c16:uniqueId val="{00000000-E8FC-4949-AB52-CE032E79354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E8FC-4949-AB52-CE032E79354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117.79</c:v>
                </c:pt>
                <c:pt idx="1">
                  <c:v>113.14</c:v>
                </c:pt>
                <c:pt idx="2">
                  <c:v>124.33</c:v>
                </c:pt>
                <c:pt idx="3">
                  <c:v>116.2</c:v>
                </c:pt>
                <c:pt idx="4">
                  <c:v>123.15</c:v>
                </c:pt>
              </c:numCache>
            </c:numRef>
          </c:val>
          <c:extLst>
            <c:ext xmlns:c16="http://schemas.microsoft.com/office/drawing/2014/chart" uri="{C3380CC4-5D6E-409C-BE32-E72D297353CC}">
              <c16:uniqueId val="{00000000-6B37-4533-AA66-3351F8F0E55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6B37-4533-AA66-3351F8F0E55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167.86</c:v>
                </c:pt>
                <c:pt idx="1">
                  <c:v>175.14</c:v>
                </c:pt>
                <c:pt idx="2">
                  <c:v>168.84</c:v>
                </c:pt>
                <c:pt idx="3">
                  <c:v>175.22</c:v>
                </c:pt>
                <c:pt idx="4">
                  <c:v>172.65</c:v>
                </c:pt>
              </c:numCache>
            </c:numRef>
          </c:val>
          <c:extLst>
            <c:ext xmlns:c16="http://schemas.microsoft.com/office/drawing/2014/chart" uri="{C3380CC4-5D6E-409C-BE32-E72D297353CC}">
              <c16:uniqueId val="{00000000-50E5-45A2-A52B-53123E05CE7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50E5-45A2-A52B-53123E05CE7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沖縄県　名護市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64734</v>
      </c>
      <c r="AM8" s="44"/>
      <c r="AN8" s="44"/>
      <c r="AO8" s="44"/>
      <c r="AP8" s="44"/>
      <c r="AQ8" s="44"/>
      <c r="AR8" s="44"/>
      <c r="AS8" s="44"/>
      <c r="AT8" s="45">
        <f>データ!$S$6</f>
        <v>210.8</v>
      </c>
      <c r="AU8" s="46"/>
      <c r="AV8" s="46"/>
      <c r="AW8" s="46"/>
      <c r="AX8" s="46"/>
      <c r="AY8" s="46"/>
      <c r="AZ8" s="46"/>
      <c r="BA8" s="46"/>
      <c r="BB8" s="47">
        <f>データ!$T$6</f>
        <v>307.08999999999997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85.55</v>
      </c>
      <c r="J10" s="46"/>
      <c r="K10" s="46"/>
      <c r="L10" s="46"/>
      <c r="M10" s="46"/>
      <c r="N10" s="46"/>
      <c r="O10" s="80"/>
      <c r="P10" s="47">
        <f>データ!$P$6</f>
        <v>97.24</v>
      </c>
      <c r="Q10" s="47"/>
      <c r="R10" s="47"/>
      <c r="S10" s="47"/>
      <c r="T10" s="47"/>
      <c r="U10" s="47"/>
      <c r="V10" s="47"/>
      <c r="W10" s="44">
        <f>データ!$Q$6</f>
        <v>3399</v>
      </c>
      <c r="X10" s="44"/>
      <c r="Y10" s="44"/>
      <c r="Z10" s="44"/>
      <c r="AA10" s="44"/>
      <c r="AB10" s="44"/>
      <c r="AC10" s="44"/>
      <c r="AD10" s="2"/>
      <c r="AE10" s="2"/>
      <c r="AF10" s="2"/>
      <c r="AG10" s="2"/>
      <c r="AH10" s="2"/>
      <c r="AI10" s="2"/>
      <c r="AJ10" s="2"/>
      <c r="AK10" s="2"/>
      <c r="AL10" s="44">
        <f>データ!$U$6</f>
        <v>62512</v>
      </c>
      <c r="AM10" s="44"/>
      <c r="AN10" s="44"/>
      <c r="AO10" s="44"/>
      <c r="AP10" s="44"/>
      <c r="AQ10" s="44"/>
      <c r="AR10" s="44"/>
      <c r="AS10" s="44"/>
      <c r="AT10" s="45">
        <f>データ!$V$6</f>
        <v>49.93</v>
      </c>
      <c r="AU10" s="46"/>
      <c r="AV10" s="46"/>
      <c r="AW10" s="46"/>
      <c r="AX10" s="46"/>
      <c r="AY10" s="46"/>
      <c r="AZ10" s="46"/>
      <c r="BA10" s="46"/>
      <c r="BB10" s="47">
        <f>データ!$W$6</f>
        <v>1251.99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MnEQmuYQKROX05tGPr3Vfyqpt+aNckaoy+Dxtcvh8Aiw5MXwpjtPOS1tn1lxl4TO53ooajMaPG7kWjGUBRMcA==" saltValue="oleLipRRx/CzZezxvP7qp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472093</v>
      </c>
      <c r="D6" s="20">
        <f t="shared" si="3"/>
        <v>46</v>
      </c>
      <c r="E6" s="20">
        <f t="shared" si="3"/>
        <v>1</v>
      </c>
      <c r="F6" s="20">
        <f t="shared" si="3"/>
        <v>0</v>
      </c>
      <c r="G6" s="20">
        <f t="shared" si="3"/>
        <v>1</v>
      </c>
      <c r="H6" s="20" t="str">
        <f t="shared" si="3"/>
        <v>沖縄県　名護市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85.55</v>
      </c>
      <c r="P6" s="21">
        <f t="shared" si="3"/>
        <v>97.24</v>
      </c>
      <c r="Q6" s="21">
        <f t="shared" si="3"/>
        <v>3399</v>
      </c>
      <c r="R6" s="21">
        <f t="shared" si="3"/>
        <v>64734</v>
      </c>
      <c r="S6" s="21">
        <f t="shared" si="3"/>
        <v>210.8</v>
      </c>
      <c r="T6" s="21">
        <f t="shared" si="3"/>
        <v>307.08999999999997</v>
      </c>
      <c r="U6" s="21">
        <f t="shared" si="3"/>
        <v>62512</v>
      </c>
      <c r="V6" s="21">
        <f t="shared" si="3"/>
        <v>49.93</v>
      </c>
      <c r="W6" s="21">
        <f t="shared" si="3"/>
        <v>1251.99</v>
      </c>
      <c r="X6" s="22">
        <f>IF(X7="",NA(),X7)</f>
        <v>122.47</v>
      </c>
      <c r="Y6" s="22">
        <f t="shared" ref="Y6:AG6" si="4">IF(Y7="",NA(),Y7)</f>
        <v>115.44</v>
      </c>
      <c r="Z6" s="22">
        <f t="shared" si="4"/>
        <v>123.17</v>
      </c>
      <c r="AA6" s="22">
        <f t="shared" si="4"/>
        <v>121.45</v>
      </c>
      <c r="AB6" s="22">
        <f t="shared" si="4"/>
        <v>122.94</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506.08</v>
      </c>
      <c r="AU6" s="22">
        <f t="shared" ref="AU6:BC6" si="6">IF(AU7="",NA(),AU7)</f>
        <v>541.13</v>
      </c>
      <c r="AV6" s="22">
        <f t="shared" si="6"/>
        <v>609.02</v>
      </c>
      <c r="AW6" s="22">
        <f t="shared" si="6"/>
        <v>621.04</v>
      </c>
      <c r="AX6" s="22">
        <f t="shared" si="6"/>
        <v>719.95</v>
      </c>
      <c r="AY6" s="22">
        <f t="shared" si="6"/>
        <v>350.79</v>
      </c>
      <c r="AZ6" s="22">
        <f t="shared" si="6"/>
        <v>354.57</v>
      </c>
      <c r="BA6" s="22">
        <f t="shared" si="6"/>
        <v>357.74</v>
      </c>
      <c r="BB6" s="22">
        <f t="shared" si="6"/>
        <v>344.88</v>
      </c>
      <c r="BC6" s="22">
        <f t="shared" si="6"/>
        <v>326.02</v>
      </c>
      <c r="BD6" s="21" t="str">
        <f>IF(BD7="","",IF(BD7="-","【-】","【"&amp;SUBSTITUTE(TEXT(BD7,"#,##0.00"),"-","△")&amp;"】"))</f>
        <v>【239.69】</v>
      </c>
      <c r="BE6" s="22">
        <f>IF(BE7="",NA(),BE7)</f>
        <v>128.97999999999999</v>
      </c>
      <c r="BF6" s="22">
        <f t="shared" ref="BF6:BN6" si="7">IF(BF7="",NA(),BF7)</f>
        <v>119.51</v>
      </c>
      <c r="BG6" s="22">
        <f t="shared" si="7"/>
        <v>103.05</v>
      </c>
      <c r="BH6" s="22">
        <f t="shared" si="7"/>
        <v>103.57</v>
      </c>
      <c r="BI6" s="22">
        <f t="shared" si="7"/>
        <v>96.1</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117.79</v>
      </c>
      <c r="BQ6" s="22">
        <f t="shared" ref="BQ6:BY6" si="8">IF(BQ7="",NA(),BQ7)</f>
        <v>113.14</v>
      </c>
      <c r="BR6" s="22">
        <f t="shared" si="8"/>
        <v>124.33</v>
      </c>
      <c r="BS6" s="22">
        <f t="shared" si="8"/>
        <v>116.2</v>
      </c>
      <c r="BT6" s="22">
        <f t="shared" si="8"/>
        <v>123.15</v>
      </c>
      <c r="BU6" s="22">
        <f t="shared" si="8"/>
        <v>100.85</v>
      </c>
      <c r="BV6" s="22">
        <f t="shared" si="8"/>
        <v>103.79</v>
      </c>
      <c r="BW6" s="22">
        <f t="shared" si="8"/>
        <v>98.3</v>
      </c>
      <c r="BX6" s="22">
        <f t="shared" si="8"/>
        <v>98.89</v>
      </c>
      <c r="BY6" s="22">
        <f t="shared" si="8"/>
        <v>99.25</v>
      </c>
      <c r="BZ6" s="21" t="str">
        <f>IF(BZ7="","",IF(BZ7="-","【-】","【"&amp;SUBSTITUTE(TEXT(BZ7,"#,##0.00"),"-","△")&amp;"】"))</f>
        <v>【97.59】</v>
      </c>
      <c r="CA6" s="22">
        <f>IF(CA7="",NA(),CA7)</f>
        <v>167.86</v>
      </c>
      <c r="CB6" s="22">
        <f t="shared" ref="CB6:CJ6" si="9">IF(CB7="",NA(),CB7)</f>
        <v>175.14</v>
      </c>
      <c r="CC6" s="22">
        <f t="shared" si="9"/>
        <v>168.84</v>
      </c>
      <c r="CD6" s="22">
        <f t="shared" si="9"/>
        <v>175.22</v>
      </c>
      <c r="CE6" s="22">
        <f t="shared" si="9"/>
        <v>172.65</v>
      </c>
      <c r="CF6" s="22">
        <f t="shared" si="9"/>
        <v>167.1</v>
      </c>
      <c r="CG6" s="22">
        <f t="shared" si="9"/>
        <v>167.86</v>
      </c>
      <c r="CH6" s="22">
        <f t="shared" si="9"/>
        <v>173.68</v>
      </c>
      <c r="CI6" s="22">
        <f t="shared" si="9"/>
        <v>174.52</v>
      </c>
      <c r="CJ6" s="22">
        <f t="shared" si="9"/>
        <v>178.92</v>
      </c>
      <c r="CK6" s="21" t="str">
        <f>IF(CK7="","",IF(CK7="-","【-】","【"&amp;SUBSTITUTE(TEXT(CK7,"#,##0.00"),"-","△")&amp;"】"))</f>
        <v>【181.66】</v>
      </c>
      <c r="CL6" s="22">
        <f>IF(CL7="",NA(),CL7)</f>
        <v>62.51</v>
      </c>
      <c r="CM6" s="22">
        <f t="shared" ref="CM6:CU6" si="10">IF(CM7="",NA(),CM7)</f>
        <v>62.84</v>
      </c>
      <c r="CN6" s="22">
        <f t="shared" si="10"/>
        <v>65.42</v>
      </c>
      <c r="CO6" s="22">
        <f t="shared" si="10"/>
        <v>65.61</v>
      </c>
      <c r="CP6" s="22">
        <f t="shared" si="10"/>
        <v>66.48</v>
      </c>
      <c r="CQ6" s="22">
        <f t="shared" si="10"/>
        <v>59.91</v>
      </c>
      <c r="CR6" s="22">
        <f t="shared" si="10"/>
        <v>59.4</v>
      </c>
      <c r="CS6" s="22">
        <f t="shared" si="10"/>
        <v>59.24</v>
      </c>
      <c r="CT6" s="22">
        <f t="shared" si="10"/>
        <v>58.77</v>
      </c>
      <c r="CU6" s="22">
        <f t="shared" si="10"/>
        <v>59.17</v>
      </c>
      <c r="CV6" s="21" t="str">
        <f>IF(CV7="","",IF(CV7="-","【-】","【"&amp;SUBSTITUTE(TEXT(CV7,"#,##0.00"),"-","△")&amp;"】"))</f>
        <v>【60.21】</v>
      </c>
      <c r="CW6" s="22">
        <f>IF(CW7="",NA(),CW7)</f>
        <v>91.75</v>
      </c>
      <c r="CX6" s="22">
        <f t="shared" ref="CX6:DF6" si="11">IF(CX7="",NA(),CX7)</f>
        <v>91.3</v>
      </c>
      <c r="CY6" s="22">
        <f t="shared" si="11"/>
        <v>90.88</v>
      </c>
      <c r="CZ6" s="22">
        <f t="shared" si="11"/>
        <v>92.94</v>
      </c>
      <c r="DA6" s="22">
        <f t="shared" si="11"/>
        <v>92.54</v>
      </c>
      <c r="DB6" s="22">
        <f t="shared" si="11"/>
        <v>87.26</v>
      </c>
      <c r="DC6" s="22">
        <f t="shared" si="11"/>
        <v>87.57</v>
      </c>
      <c r="DD6" s="22">
        <f t="shared" si="11"/>
        <v>87.26</v>
      </c>
      <c r="DE6" s="22">
        <f t="shared" si="11"/>
        <v>86.95</v>
      </c>
      <c r="DF6" s="22">
        <f t="shared" si="11"/>
        <v>86.58</v>
      </c>
      <c r="DG6" s="21" t="str">
        <f>IF(DG7="","",IF(DG7="-","【-】","【"&amp;SUBSTITUTE(TEXT(DG7,"#,##0.00"),"-","△")&amp;"】"))</f>
        <v>【89.21】</v>
      </c>
      <c r="DH6" s="22">
        <f>IF(DH7="",NA(),DH7)</f>
        <v>60.38</v>
      </c>
      <c r="DI6" s="22">
        <f t="shared" ref="DI6:DQ6" si="12">IF(DI7="",NA(),DI7)</f>
        <v>61.77</v>
      </c>
      <c r="DJ6" s="22">
        <f t="shared" si="12"/>
        <v>63.08</v>
      </c>
      <c r="DK6" s="22">
        <f t="shared" si="12"/>
        <v>64.180000000000007</v>
      </c>
      <c r="DL6" s="22">
        <f t="shared" si="12"/>
        <v>61.55</v>
      </c>
      <c r="DM6" s="22">
        <f t="shared" si="12"/>
        <v>49.2</v>
      </c>
      <c r="DN6" s="22">
        <f t="shared" si="12"/>
        <v>50.01</v>
      </c>
      <c r="DO6" s="22">
        <f t="shared" si="12"/>
        <v>50.99</v>
      </c>
      <c r="DP6" s="22">
        <f t="shared" si="12"/>
        <v>51.79</v>
      </c>
      <c r="DQ6" s="22">
        <f t="shared" si="12"/>
        <v>52.02</v>
      </c>
      <c r="DR6" s="21" t="str">
        <f>IF(DR7="","",IF(DR7="-","【-】","【"&amp;SUBSTITUTE(TEXT(DR7,"#,##0.00"),"-","△")&amp;"】"))</f>
        <v>【52.41】</v>
      </c>
      <c r="DS6" s="22">
        <f>IF(DS7="",NA(),DS7)</f>
        <v>14.85</v>
      </c>
      <c r="DT6" s="22">
        <f t="shared" ref="DT6:EB6" si="13">IF(DT7="",NA(),DT7)</f>
        <v>15.91</v>
      </c>
      <c r="DU6" s="22">
        <f t="shared" si="13"/>
        <v>16.54</v>
      </c>
      <c r="DV6" s="22">
        <f t="shared" si="13"/>
        <v>17.940000000000001</v>
      </c>
      <c r="DW6" s="22">
        <f t="shared" si="13"/>
        <v>21.06</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0.09</v>
      </c>
      <c r="EE6" s="22">
        <f t="shared" ref="EE6:EM6" si="14">IF(EE7="",NA(),EE7)</f>
        <v>0.37</v>
      </c>
      <c r="EF6" s="22">
        <f t="shared" si="14"/>
        <v>0.01</v>
      </c>
      <c r="EG6" s="22">
        <f t="shared" si="14"/>
        <v>0.17</v>
      </c>
      <c r="EH6" s="22">
        <f t="shared" si="14"/>
        <v>0.31</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472093</v>
      </c>
      <c r="D7" s="24">
        <v>46</v>
      </c>
      <c r="E7" s="24">
        <v>1</v>
      </c>
      <c r="F7" s="24">
        <v>0</v>
      </c>
      <c r="G7" s="24">
        <v>1</v>
      </c>
      <c r="H7" s="24" t="s">
        <v>93</v>
      </c>
      <c r="I7" s="24" t="s">
        <v>94</v>
      </c>
      <c r="J7" s="24" t="s">
        <v>95</v>
      </c>
      <c r="K7" s="24" t="s">
        <v>96</v>
      </c>
      <c r="L7" s="24" t="s">
        <v>97</v>
      </c>
      <c r="M7" s="24" t="s">
        <v>98</v>
      </c>
      <c r="N7" s="25" t="s">
        <v>99</v>
      </c>
      <c r="O7" s="25">
        <v>85.55</v>
      </c>
      <c r="P7" s="25">
        <v>97.24</v>
      </c>
      <c r="Q7" s="25">
        <v>3399</v>
      </c>
      <c r="R7" s="25">
        <v>64734</v>
      </c>
      <c r="S7" s="25">
        <v>210.8</v>
      </c>
      <c r="T7" s="25">
        <v>307.08999999999997</v>
      </c>
      <c r="U7" s="25">
        <v>62512</v>
      </c>
      <c r="V7" s="25">
        <v>49.93</v>
      </c>
      <c r="W7" s="25">
        <v>1251.99</v>
      </c>
      <c r="X7" s="25">
        <v>122.47</v>
      </c>
      <c r="Y7" s="25">
        <v>115.44</v>
      </c>
      <c r="Z7" s="25">
        <v>123.17</v>
      </c>
      <c r="AA7" s="25">
        <v>121.45</v>
      </c>
      <c r="AB7" s="25">
        <v>122.94</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506.08</v>
      </c>
      <c r="AU7" s="25">
        <v>541.13</v>
      </c>
      <c r="AV7" s="25">
        <v>609.02</v>
      </c>
      <c r="AW7" s="25">
        <v>621.04</v>
      </c>
      <c r="AX7" s="25">
        <v>719.95</v>
      </c>
      <c r="AY7" s="25">
        <v>350.79</v>
      </c>
      <c r="AZ7" s="25">
        <v>354.57</v>
      </c>
      <c r="BA7" s="25">
        <v>357.74</v>
      </c>
      <c r="BB7" s="25">
        <v>344.88</v>
      </c>
      <c r="BC7" s="25">
        <v>326.02</v>
      </c>
      <c r="BD7" s="25">
        <v>239.69</v>
      </c>
      <c r="BE7" s="25">
        <v>128.97999999999999</v>
      </c>
      <c r="BF7" s="25">
        <v>119.51</v>
      </c>
      <c r="BG7" s="25">
        <v>103.05</v>
      </c>
      <c r="BH7" s="25">
        <v>103.57</v>
      </c>
      <c r="BI7" s="25">
        <v>96.1</v>
      </c>
      <c r="BJ7" s="25">
        <v>322.92</v>
      </c>
      <c r="BK7" s="25">
        <v>303.45999999999998</v>
      </c>
      <c r="BL7" s="25">
        <v>307.27999999999997</v>
      </c>
      <c r="BM7" s="25">
        <v>304.02</v>
      </c>
      <c r="BN7" s="25">
        <v>300.54000000000002</v>
      </c>
      <c r="BO7" s="25">
        <v>264.86</v>
      </c>
      <c r="BP7" s="25">
        <v>117.79</v>
      </c>
      <c r="BQ7" s="25">
        <v>113.14</v>
      </c>
      <c r="BR7" s="25">
        <v>124.33</v>
      </c>
      <c r="BS7" s="25">
        <v>116.2</v>
      </c>
      <c r="BT7" s="25">
        <v>123.15</v>
      </c>
      <c r="BU7" s="25">
        <v>100.85</v>
      </c>
      <c r="BV7" s="25">
        <v>103.79</v>
      </c>
      <c r="BW7" s="25">
        <v>98.3</v>
      </c>
      <c r="BX7" s="25">
        <v>98.89</v>
      </c>
      <c r="BY7" s="25">
        <v>99.25</v>
      </c>
      <c r="BZ7" s="25">
        <v>97.59</v>
      </c>
      <c r="CA7" s="25">
        <v>167.86</v>
      </c>
      <c r="CB7" s="25">
        <v>175.14</v>
      </c>
      <c r="CC7" s="25">
        <v>168.84</v>
      </c>
      <c r="CD7" s="25">
        <v>175.22</v>
      </c>
      <c r="CE7" s="25">
        <v>172.65</v>
      </c>
      <c r="CF7" s="25">
        <v>167.1</v>
      </c>
      <c r="CG7" s="25">
        <v>167.86</v>
      </c>
      <c r="CH7" s="25">
        <v>173.68</v>
      </c>
      <c r="CI7" s="25">
        <v>174.52</v>
      </c>
      <c r="CJ7" s="25">
        <v>178.92</v>
      </c>
      <c r="CK7" s="25">
        <v>181.66</v>
      </c>
      <c r="CL7" s="25">
        <v>62.51</v>
      </c>
      <c r="CM7" s="25">
        <v>62.84</v>
      </c>
      <c r="CN7" s="25">
        <v>65.42</v>
      </c>
      <c r="CO7" s="25">
        <v>65.61</v>
      </c>
      <c r="CP7" s="25">
        <v>66.48</v>
      </c>
      <c r="CQ7" s="25">
        <v>59.91</v>
      </c>
      <c r="CR7" s="25">
        <v>59.4</v>
      </c>
      <c r="CS7" s="25">
        <v>59.24</v>
      </c>
      <c r="CT7" s="25">
        <v>58.77</v>
      </c>
      <c r="CU7" s="25">
        <v>59.17</v>
      </c>
      <c r="CV7" s="25">
        <v>60.21</v>
      </c>
      <c r="CW7" s="25">
        <v>91.75</v>
      </c>
      <c r="CX7" s="25">
        <v>91.3</v>
      </c>
      <c r="CY7" s="25">
        <v>90.88</v>
      </c>
      <c r="CZ7" s="25">
        <v>92.94</v>
      </c>
      <c r="DA7" s="25">
        <v>92.54</v>
      </c>
      <c r="DB7" s="25">
        <v>87.26</v>
      </c>
      <c r="DC7" s="25">
        <v>87.57</v>
      </c>
      <c r="DD7" s="25">
        <v>87.26</v>
      </c>
      <c r="DE7" s="25">
        <v>86.95</v>
      </c>
      <c r="DF7" s="25">
        <v>86.58</v>
      </c>
      <c r="DG7" s="25">
        <v>89.21</v>
      </c>
      <c r="DH7" s="25">
        <v>60.38</v>
      </c>
      <c r="DI7" s="25">
        <v>61.77</v>
      </c>
      <c r="DJ7" s="25">
        <v>63.08</v>
      </c>
      <c r="DK7" s="25">
        <v>64.180000000000007</v>
      </c>
      <c r="DL7" s="25">
        <v>61.55</v>
      </c>
      <c r="DM7" s="25">
        <v>49.2</v>
      </c>
      <c r="DN7" s="25">
        <v>50.01</v>
      </c>
      <c r="DO7" s="25">
        <v>50.99</v>
      </c>
      <c r="DP7" s="25">
        <v>51.79</v>
      </c>
      <c r="DQ7" s="25">
        <v>52.02</v>
      </c>
      <c r="DR7" s="25">
        <v>52.41</v>
      </c>
      <c r="DS7" s="25">
        <v>14.85</v>
      </c>
      <c r="DT7" s="25">
        <v>15.91</v>
      </c>
      <c r="DU7" s="25">
        <v>16.54</v>
      </c>
      <c r="DV7" s="25">
        <v>17.940000000000001</v>
      </c>
      <c r="DW7" s="25">
        <v>21.06</v>
      </c>
      <c r="DX7" s="25">
        <v>18.329999999999998</v>
      </c>
      <c r="DY7" s="25">
        <v>20.27</v>
      </c>
      <c r="DZ7" s="25">
        <v>21.69</v>
      </c>
      <c r="EA7" s="25">
        <v>23.19</v>
      </c>
      <c r="EB7" s="25">
        <v>24.61</v>
      </c>
      <c r="EC7" s="25">
        <v>26.78</v>
      </c>
      <c r="ED7" s="25">
        <v>0.09</v>
      </c>
      <c r="EE7" s="25">
        <v>0.37</v>
      </c>
      <c r="EF7" s="25">
        <v>0.01</v>
      </c>
      <c r="EG7" s="25">
        <v>0.17</v>
      </c>
      <c r="EH7" s="25">
        <v>0.31</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23PC-Z02</cp:lastModifiedBy>
  <dcterms:created xsi:type="dcterms:W3CDTF">2025-12-12T09:25:34Z</dcterms:created>
  <dcterms:modified xsi:type="dcterms:W3CDTF">2026-01-23T06:12:02Z</dcterms:modified>
  <cp:category/>
</cp:coreProperties>
</file>